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Factures" sheetId="2" state="visible" r:id="rId2"/>
    <sheet xmlns:r="http://schemas.openxmlformats.org/officeDocument/2006/relationships" name="Paiements" sheetId="3" state="visible" r:id="rId3"/>
    <sheet xmlns:r="http://schemas.openxmlformats.org/officeDocument/2006/relationships" name="Paramèt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%"/>
    <numFmt numFmtId="165" formatCode="yyyy-mm-dd"/>
    <numFmt numFmtId="166" formatCode="#,##0.00 [$$-fr-CA]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color rgb="001F2933"/>
      <sz val="10"/>
    </font>
    <font>
      <name val="Aptos"/>
      <b val="1"/>
      <color rgb="00FFFFFF"/>
      <sz val="11"/>
    </font>
    <font>
      <name val="Aptos"/>
      <i val="1"/>
      <color rgb="004B5563"/>
      <sz val="10"/>
    </font>
    <font>
      <name val="Aptos"/>
      <b val="1"/>
      <color rgb="00FFFFFF"/>
      <sz val="10"/>
    </font>
    <font>
      <name val="Aptos Display"/>
      <b val="1"/>
      <color rgb="00004B87"/>
      <sz val="15"/>
    </font>
  </fonts>
  <fills count="9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2D6A9F"/>
      </patternFill>
    </fill>
    <fill>
      <patternFill patternType="solid">
        <fgColor rgb="00FFFFFF"/>
      </patternFill>
    </fill>
    <fill>
      <patternFill patternType="solid">
        <fgColor rgb="00EAF2F8"/>
      </patternFill>
    </fill>
    <fill>
      <patternFill patternType="solid">
        <fgColor rgb="00F7FAFC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pivotButton="0" quotePrefix="0" xfId="0"/>
    <xf numFmtId="165" fontId="2" fillId="3" borderId="0" pivotButton="0" quotePrefix="0" xfId="0"/>
    <xf numFmtId="0" fontId="5" fillId="2" borderId="1" applyAlignment="1" pivotButton="0" quotePrefix="0" xfId="0">
      <alignment horizontal="center" vertical="center"/>
    </xf>
    <xf numFmtId="166" fontId="6" fillId="8" borderId="1" applyAlignment="1" pivotButton="0" quotePrefix="0" xfId="0">
      <alignment horizontal="center" vertical="center"/>
    </xf>
    <xf numFmtId="1" fontId="6" fillId="8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center" vertical="center"/>
    </xf>
    <xf numFmtId="0" fontId="3" fillId="2" borderId="1" pivotButton="0" quotePrefix="0" xfId="0"/>
    <xf numFmtId="0" fontId="0" fillId="2" borderId="1" pivotButton="0" quotePrefix="0" xfId="0"/>
    <xf numFmtId="1" fontId="2" fillId="6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0" fontId="2" fillId="3" borderId="1" pivotButton="0" quotePrefix="0" xfId="0"/>
    <xf numFmtId="0" fontId="2" fillId="6" borderId="1" pivotButton="0" quotePrefix="0" xfId="0"/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10" fontId="2" fillId="4" borderId="1" pivotButton="0" quotePrefix="0" xfId="0"/>
    <xf numFmtId="164" fontId="2" fillId="4" borderId="1" pivotButton="0" quotePrefix="0" xfId="0"/>
    <xf numFmtId="1" fontId="2" fillId="4" borderId="1" pivotButton="0" quotePrefix="0" xfId="0"/>
    <xf numFmtId="0" fontId="4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Aptos"/>
        <b val="1"/>
        <color rgb="000B5D4B"/>
        <sz val="10"/>
      </font>
      <fill>
        <patternFill patternType="solid">
          <fgColor rgb="00D9EAD3"/>
        </patternFill>
      </fill>
    </dxf>
    <dxf>
      <fill>
        <patternFill patternType="solid">
          <fgColor rgb="00FFF2CC"/>
        </patternFill>
      </fill>
    </dxf>
    <dxf>
      <font>
        <name val="Aptos"/>
        <b val="1"/>
        <color rgb="009E1B1B"/>
        <sz val="10"/>
      </font>
      <fill>
        <patternFill patternType="solid">
          <fgColor rgb="00F4CCCC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Solde à recevoir par statut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bord'!C9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bord'!$A$10:$A$14</f>
            </numRef>
          </cat>
          <val>
            <numRef>
              <f>'Tableau de bord'!$C$10:$C$14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</a:t>
                </a:r>
              </a:p>
            </rich>
          </tx>
        </title>
        <numFmt formatCode="#,##0.00 [$$-fr-CA]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17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Factures" displayName="tblFactures" ref="A4:P504" headerRowCount="1">
  <autoFilter ref="A4:P504"/>
  <tableColumns count="16">
    <tableColumn id="1" name="No facture"/>
    <tableColumn id="2" name="Date facture"/>
    <tableColumn id="3" name="Client"/>
    <tableColumn id="4" name="Province"/>
    <tableColumn id="5" name="Catégorie"/>
    <tableColumn id="6" name="Description"/>
    <tableColumn id="7" name="Montant avant taxes"/>
    <tableColumn id="8" name="TPS"/>
    <tableColumn id="9" name="TVQ"/>
    <tableColumn id="10" name="Total facture"/>
    <tableColumn id="11" name="Échéance"/>
    <tableColumn id="12" name="Montant payé"/>
    <tableColumn id="13" name="Solde à recevoir"/>
    <tableColumn id="14" name="Statut"/>
    <tableColumn id="15" name="Jours avant/depuis échéance"/>
    <tableColumn id="16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Paiements" displayName="tblPaiements" ref="A4:I504" headerRowCount="1">
  <autoFilter ref="A4:I504"/>
  <tableColumns count="9">
    <tableColumn id="1" name="Date paiement"/>
    <tableColumn id="2" name="No paiement"/>
    <tableColumn id="3" name="No facture"/>
    <tableColumn id="4" name="Client"/>
    <tableColumn id="5" name="Mode de paiement"/>
    <tableColumn id="6" name="Référence paiement"/>
    <tableColumn id="7" name="Montant reçu"/>
    <tableColumn id="8" name="Notes"/>
    <tableColumn id="9" name="Contrôle factu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20" customWidth="1" min="3" max="3"/>
    <col width="20" customWidth="1" min="4" max="4"/>
    <col width="19" customWidth="1" min="5" max="5"/>
    <col width="34" customWidth="1" min="6" max="6"/>
    <col width="16" customWidth="1" min="7" max="7"/>
    <col width="20" customWidth="1" min="8" max="8"/>
    <col width="24" customWidth="1" min="9" max="9"/>
  </cols>
  <sheetData>
    <row r="1" ht="26" customHeight="1">
      <c r="A1" s="1" t="inlineStr">
        <is>
          <t>Tableau de bord — Suivi factures et paiements</t>
        </is>
      </c>
    </row>
    <row r="2">
      <c r="A2" s="2" t="inlineStr">
        <is>
          <t>Situation des comptes clients au</t>
        </is>
      </c>
      <c r="B2" s="3">
        <f>TODAY()</f>
        <v/>
      </c>
    </row>
    <row r="4" ht="24" customHeight="1">
      <c r="A4" s="4" t="inlineStr">
        <is>
          <t>Total facturé</t>
        </is>
      </c>
      <c r="B4" s="4" t="inlineStr">
        <is>
          <t>Total encaissé</t>
        </is>
      </c>
      <c r="C4" s="4" t="inlineStr">
        <is>
          <t>Total à recevoir</t>
        </is>
      </c>
      <c r="D4" s="4" t="inlineStr">
        <is>
          <t>Montant en retard</t>
        </is>
      </c>
      <c r="E4" s="4" t="inlineStr">
        <is>
          <t>Factures ouvertes</t>
        </is>
      </c>
      <c r="F4" s="4" t="inlineStr">
        <is>
          <t>À échéance dans les prochains jours</t>
        </is>
      </c>
    </row>
    <row r="5" ht="24" customHeight="1">
      <c r="A5" s="5">
        <f>IFERROR(SUM('Factures'!$J$5:$J$504),0)</f>
        <v/>
      </c>
      <c r="B5" s="5">
        <f>IFERROR(SUM('Paiements'!$G$5:$G$504),0)</f>
        <v/>
      </c>
      <c r="C5" s="5">
        <f>IFERROR(SUM('Factures'!$M$5:$M$504),0)</f>
        <v/>
      </c>
      <c r="D5" s="5">
        <f>IFERROR(SUMIFS('Factures'!$M$5:$M$504,'Factures'!$N$5:$N$504,"En retard"),0)</f>
        <v/>
      </c>
      <c r="E5" s="6">
        <f>IFERROR(COUNTIF('Factures'!$M$5:$M$504,"&gt;0"),0)</f>
        <v/>
      </c>
      <c r="F5" s="6">
        <f>IFERROR(COUNTIFS('Factures'!$N$5:$N$504,"À venir",'Factures'!$O$5:$O$504,"&gt;=0",'Factures'!$O$5:$O$504,"&lt;="&amp;'Paramètres'!$B$16),0)</f>
        <v/>
      </c>
    </row>
    <row r="9" ht="24" customHeight="1">
      <c r="A9" s="7" t="inlineStr">
        <is>
          <t>Statut</t>
        </is>
      </c>
      <c r="B9" s="7" t="inlineStr">
        <is>
          <t>Nombre de factures</t>
        </is>
      </c>
      <c r="C9" s="7" t="inlineStr">
        <is>
          <t>Solde à recevoir</t>
        </is>
      </c>
      <c r="E9" s="7" t="inlineStr">
        <is>
          <t>No facture</t>
        </is>
      </c>
      <c r="F9" s="7" t="inlineStr">
        <is>
          <t>Client</t>
        </is>
      </c>
      <c r="G9" s="7" t="inlineStr">
        <is>
          <t>Échéance</t>
        </is>
      </c>
      <c r="H9" s="7" t="inlineStr">
        <is>
          <t>Solde à recevoir</t>
        </is>
      </c>
      <c r="I9" s="7" t="inlineStr">
        <is>
          <t>Statut</t>
        </is>
      </c>
    </row>
    <row r="10">
      <c r="A10" s="8" t="inlineStr">
        <is>
          <t>Payée</t>
        </is>
      </c>
      <c r="B10" s="9">
        <f>IFERROR(COUNTIF('Factures'!$N$5:$N$504,'Tableau de bord'!$A10),0)</f>
        <v/>
      </c>
      <c r="C10" s="10">
        <f>IFERROR(SUMIF('Factures'!$N$5:$N$504,'Tableau de bord'!$A10,'Factures'!$M$5:$M$504),0)</f>
        <v/>
      </c>
      <c r="E10" s="9">
        <f>IFERROR('Factures'!$A$7,"")</f>
        <v/>
      </c>
      <c r="F10" s="11">
        <f>IFERROR('Factures'!$C$7,"")</f>
        <v/>
      </c>
      <c r="G10" s="12">
        <f>IFERROR('Factures'!$K$7,"")</f>
        <v/>
      </c>
      <c r="H10" s="10">
        <f>IFERROR('Factures'!$M$7,0)</f>
        <v/>
      </c>
      <c r="I10" s="11">
        <f>IFERROR('Factures'!$N$7,"")</f>
        <v/>
      </c>
    </row>
    <row r="11">
      <c r="A11" s="13" t="inlineStr">
        <is>
          <t>Partiellement payée</t>
        </is>
      </c>
      <c r="B11" s="14">
        <f>IFERROR(COUNTIF('Factures'!$N$5:$N$504,'Tableau de bord'!$A11),0)</f>
        <v/>
      </c>
      <c r="C11" s="15">
        <f>IFERROR(SUMIF('Factures'!$N$5:$N$504,'Tableau de bord'!$A11,'Factures'!$M$5:$M$504),0)</f>
        <v/>
      </c>
      <c r="E11" s="14">
        <f>IFERROR('Factures'!$A$11,"")</f>
        <v/>
      </c>
      <c r="F11" s="16">
        <f>IFERROR('Factures'!$C$11,"")</f>
        <v/>
      </c>
      <c r="G11" s="17">
        <f>IFERROR('Factures'!$K$11,"")</f>
        <v/>
      </c>
      <c r="H11" s="15">
        <f>IFERROR('Factures'!$M$11,0)</f>
        <v/>
      </c>
      <c r="I11" s="16">
        <f>IFERROR('Factures'!$N$11,"")</f>
        <v/>
      </c>
    </row>
    <row r="12">
      <c r="A12" s="8" t="inlineStr">
        <is>
          <t>À venir</t>
        </is>
      </c>
      <c r="B12" s="9">
        <f>IFERROR(COUNTIF('Factures'!$N$5:$N$504,'Tableau de bord'!$A12),0)</f>
        <v/>
      </c>
      <c r="C12" s="10">
        <f>IFERROR(SUMIF('Factures'!$N$5:$N$504,'Tableau de bord'!$A12,'Factures'!$M$5:$M$504),0)</f>
        <v/>
      </c>
      <c r="E12" s="9">
        <f>IFERROR('Factures'!$A$13,"")</f>
        <v/>
      </c>
      <c r="F12" s="11">
        <f>IFERROR('Factures'!$C$13,"")</f>
        <v/>
      </c>
      <c r="G12" s="12">
        <f>IFERROR('Factures'!$K$13,"")</f>
        <v/>
      </c>
      <c r="H12" s="10">
        <f>IFERROR('Factures'!$M$13,0)</f>
        <v/>
      </c>
      <c r="I12" s="11">
        <f>IFERROR('Factures'!$N$13,"")</f>
        <v/>
      </c>
    </row>
    <row r="13">
      <c r="A13" s="13" t="inlineStr">
        <is>
          <t>Échue</t>
        </is>
      </c>
      <c r="B13" s="14">
        <f>IFERROR(COUNTIF('Factures'!$N$5:$N$504,'Tableau de bord'!$A13),0)</f>
        <v/>
      </c>
      <c r="C13" s="15">
        <f>IFERROR(SUMIF('Factures'!$N$5:$N$504,'Tableau de bord'!$A13,'Factures'!$M$5:$M$504),0)</f>
        <v/>
      </c>
      <c r="E13" s="14">
        <f>IFERROR('Factures'!$A$14,"")</f>
        <v/>
      </c>
      <c r="F13" s="16">
        <f>IFERROR('Factures'!$C$14,"")</f>
        <v/>
      </c>
      <c r="G13" s="17">
        <f>IFERROR('Factures'!$K$14,"")</f>
        <v/>
      </c>
      <c r="H13" s="15">
        <f>IFERROR('Factures'!$M$14,0)</f>
        <v/>
      </c>
      <c r="I13" s="16">
        <f>IFERROR('Factures'!$N$14,"")</f>
        <v/>
      </c>
    </row>
    <row r="14">
      <c r="A14" s="8" t="inlineStr">
        <is>
          <t>En retard</t>
        </is>
      </c>
      <c r="B14" s="9">
        <f>IFERROR(COUNTIF('Factures'!$N$5:$N$504,'Tableau de bord'!$A14),0)</f>
        <v/>
      </c>
      <c r="C14" s="10">
        <f>IFERROR(SUMIF('Factures'!$N$5:$N$504,'Tableau de bord'!$A14,'Factures'!$M$5:$M$504),0)</f>
        <v/>
      </c>
      <c r="E14" s="9">
        <f>IFERROR('Factures'!$A$9,"")</f>
        <v/>
      </c>
      <c r="F14" s="11">
        <f>IFERROR('Factures'!$C$9,"")</f>
        <v/>
      </c>
      <c r="G14" s="12">
        <f>IFERROR('Factures'!$K$9,"")</f>
        <v/>
      </c>
      <c r="H14" s="10">
        <f>IFERROR('Factures'!$M$9,0)</f>
        <v/>
      </c>
      <c r="I14" s="11">
        <f>IFERROR('Factures'!$N$9,"")</f>
        <v/>
      </c>
    </row>
    <row r="15">
      <c r="C15">
        <f>""</f>
        <v/>
      </c>
      <c r="E15">
        <f>""</f>
        <v/>
      </c>
      <c r="F15">
        <f>""</f>
        <v/>
      </c>
      <c r="G15">
        <f>""</f>
        <v/>
      </c>
      <c r="H15">
        <f>""</f>
        <v/>
      </c>
      <c r="I15">
        <f>""</f>
        <v/>
      </c>
    </row>
    <row r="16">
      <c r="C16">
        <f>""</f>
        <v/>
      </c>
      <c r="E16">
        <f>""</f>
        <v/>
      </c>
      <c r="F16">
        <f>""</f>
        <v/>
      </c>
      <c r="G16">
        <f>""</f>
        <v/>
      </c>
      <c r="H16">
        <f>""</f>
        <v/>
      </c>
      <c r="I16">
        <f>""</f>
        <v/>
      </c>
    </row>
    <row r="17">
      <c r="C17">
        <f>""</f>
        <v/>
      </c>
      <c r="E17">
        <f>""</f>
        <v/>
      </c>
      <c r="F17">
        <f>""</f>
        <v/>
      </c>
      <c r="G17">
        <f>""</f>
        <v/>
      </c>
      <c r="H17">
        <f>""</f>
        <v/>
      </c>
      <c r="I17">
        <f>""</f>
        <v/>
      </c>
    </row>
    <row r="18" ht="24" customHeight="1">
      <c r="A18" s="18" t="inlineStr">
        <is>
          <t>Contrôles de validation</t>
        </is>
      </c>
      <c r="B18" s="19" t="n"/>
      <c r="C18">
        <f>""</f>
        <v/>
      </c>
      <c r="E18">
        <f>""</f>
        <v/>
      </c>
      <c r="F18">
        <f>""</f>
        <v/>
      </c>
      <c r="G18">
        <f>""</f>
        <v/>
      </c>
      <c r="H18">
        <f>""</f>
        <v/>
      </c>
      <c r="I18">
        <f>""</f>
        <v/>
      </c>
    </row>
    <row r="19">
      <c r="C19">
        <f>""</f>
        <v/>
      </c>
      <c r="E19">
        <f>""</f>
        <v/>
      </c>
      <c r="F19">
        <f>""</f>
        <v/>
      </c>
      <c r="G19">
        <f>""</f>
        <v/>
      </c>
      <c r="H19">
        <f>""</f>
        <v/>
      </c>
      <c r="I19">
        <f>""</f>
        <v/>
      </c>
    </row>
    <row r="20" ht="28" customHeight="1">
      <c r="A20" s="11" t="inlineStr">
        <is>
          <t>Écart entre total facturé et paiements plus solde</t>
        </is>
      </c>
      <c r="B20" s="15">
        <f>IFERROR(SUM('Factures'!$J$5:$J$504)-SUM('Paiements'!$G$5:$G$504)-SUM('Factures'!$M$5:$M$504),0)</f>
        <v/>
      </c>
      <c r="C20">
        <f>""</f>
        <v/>
      </c>
      <c r="E20">
        <f>""</f>
        <v/>
      </c>
      <c r="F20">
        <f>""</f>
        <v/>
      </c>
      <c r="G20">
        <f>""</f>
        <v/>
      </c>
      <c r="H20">
        <f>""</f>
        <v/>
      </c>
      <c r="I20">
        <f>""</f>
        <v/>
      </c>
    </row>
    <row r="21" ht="28" customHeight="1">
      <c r="A21" s="11" t="inlineStr">
        <is>
          <t>Paiements associés à une facture introuvable</t>
        </is>
      </c>
      <c r="B21" s="20">
        <f>IFERROR(COUNTIF('Paiements'!$I$5:$I$504,"Facture introuvable"),0)</f>
        <v/>
      </c>
      <c r="C21">
        <f>""</f>
        <v/>
      </c>
      <c r="E21">
        <f>""</f>
        <v/>
      </c>
      <c r="F21">
        <f>""</f>
        <v/>
      </c>
      <c r="G21">
        <f>""</f>
        <v/>
      </c>
      <c r="H21">
        <f>""</f>
        <v/>
      </c>
      <c r="I21">
        <f>""</f>
        <v/>
      </c>
    </row>
    <row r="22" ht="28" customHeight="1">
      <c r="A22" s="11" t="inlineStr">
        <is>
          <t>Numéros de facture en double</t>
        </is>
      </c>
      <c r="B22" s="20">
        <f>IFERROR(SUMPRODUCT(--('Factures'!$A$5:$A$504&lt;&gt;""),--(COUNTIF('Factures'!$A$5:$A$504,'Factures'!$A$5:$A$504)&gt;1)),0)</f>
        <v/>
      </c>
      <c r="C22">
        <f>""</f>
        <v/>
      </c>
      <c r="E22">
        <f>""</f>
        <v/>
      </c>
      <c r="F22">
        <f>""</f>
        <v/>
      </c>
      <c r="G22">
        <f>""</f>
        <v/>
      </c>
      <c r="H22">
        <f>""</f>
        <v/>
      </c>
      <c r="I22">
        <f>""</f>
        <v/>
      </c>
    </row>
    <row r="23" ht="28" customHeight="1">
      <c r="A23" s="11" t="inlineStr">
        <is>
          <t>Contrôle global</t>
        </is>
      </c>
      <c r="B23" s="14">
        <f>IFERROR(IF(AND(ABS('Tableau de bord'!$B$20)&lt;0.01,'Tableau de bord'!$B$21=0,'Tableau de bord'!$B$22=0),"Contrôles réussis","Vérification requise"),"Vérification requise")</f>
        <v/>
      </c>
      <c r="C23">
        <f>""</f>
        <v/>
      </c>
      <c r="E23">
        <f>""</f>
        <v/>
      </c>
      <c r="F23">
        <f>""</f>
        <v/>
      </c>
      <c r="G23">
        <f>""</f>
        <v/>
      </c>
      <c r="H23">
        <f>""</f>
        <v/>
      </c>
      <c r="I23">
        <f>""</f>
        <v/>
      </c>
    </row>
    <row r="24">
      <c r="B24">
        <f>""</f>
        <v/>
      </c>
      <c r="C24">
        <f>""</f>
        <v/>
      </c>
      <c r="E24">
        <f>""</f>
        <v/>
      </c>
      <c r="F24">
        <f>""</f>
        <v/>
      </c>
      <c r="G24">
        <f>""</f>
        <v/>
      </c>
      <c r="H24">
        <f>""</f>
        <v/>
      </c>
      <c r="I24">
        <f>""</f>
        <v/>
      </c>
    </row>
    <row r="25">
      <c r="B25">
        <f>""</f>
        <v/>
      </c>
      <c r="C25">
        <f>""</f>
        <v/>
      </c>
      <c r="E25">
        <f>""</f>
        <v/>
      </c>
      <c r="F25">
        <f>""</f>
        <v/>
      </c>
      <c r="G25">
        <f>""</f>
        <v/>
      </c>
      <c r="H25">
        <f>""</f>
        <v/>
      </c>
      <c r="I25">
        <f>""</f>
        <v/>
      </c>
    </row>
    <row r="26">
      <c r="B26">
        <f>""</f>
        <v/>
      </c>
      <c r="C26">
        <f>""</f>
        <v/>
      </c>
      <c r="E26">
        <f>""</f>
        <v/>
      </c>
      <c r="F26">
        <f>""</f>
        <v/>
      </c>
      <c r="G26">
        <f>""</f>
        <v/>
      </c>
      <c r="H26">
        <f>""</f>
        <v/>
      </c>
      <c r="I26">
        <f>""</f>
        <v/>
      </c>
    </row>
    <row r="27">
      <c r="B27">
        <f>""</f>
        <v/>
      </c>
      <c r="C27">
        <f>""</f>
        <v/>
      </c>
      <c r="E27">
        <f>""</f>
        <v/>
      </c>
      <c r="F27">
        <f>""</f>
        <v/>
      </c>
      <c r="G27">
        <f>""</f>
        <v/>
      </c>
      <c r="H27">
        <f>""</f>
        <v/>
      </c>
      <c r="I27">
        <f>""</f>
        <v/>
      </c>
    </row>
    <row r="28">
      <c r="B28">
        <f>""</f>
        <v/>
      </c>
      <c r="C28">
        <f>""</f>
        <v/>
      </c>
      <c r="E28">
        <f>""</f>
        <v/>
      </c>
      <c r="F28">
        <f>""</f>
        <v/>
      </c>
      <c r="G28">
        <f>""</f>
        <v/>
      </c>
      <c r="H28">
        <f>""</f>
        <v/>
      </c>
      <c r="I28">
        <f>""</f>
        <v/>
      </c>
    </row>
    <row r="29">
      <c r="B29">
        <f>""</f>
        <v/>
      </c>
      <c r="C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  <c r="I29">
        <f>""</f>
        <v/>
      </c>
    </row>
    <row r="30">
      <c r="B30">
        <f>""</f>
        <v/>
      </c>
      <c r="C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  <c r="I30">
        <f>""</f>
        <v/>
      </c>
    </row>
    <row r="31">
      <c r="B31">
        <f>""</f>
        <v/>
      </c>
      <c r="C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I31">
        <f>""</f>
        <v/>
      </c>
    </row>
    <row r="32">
      <c r="B32">
        <f>""</f>
        <v/>
      </c>
      <c r="C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I32">
        <f>""</f>
        <v/>
      </c>
    </row>
    <row r="33">
      <c r="B33">
        <f>""</f>
        <v/>
      </c>
      <c r="C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I33">
        <f>""</f>
        <v/>
      </c>
    </row>
    <row r="34">
      <c r="B34">
        <f>""</f>
        <v/>
      </c>
      <c r="C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I34">
        <f>""</f>
        <v/>
      </c>
    </row>
    <row r="35">
      <c r="B35">
        <f>""</f>
        <v/>
      </c>
      <c r="C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</row>
    <row r="36">
      <c r="B36">
        <f>""</f>
        <v/>
      </c>
      <c r="C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I36">
        <f>""</f>
        <v/>
      </c>
    </row>
    <row r="37">
      <c r="B37">
        <f>""</f>
        <v/>
      </c>
      <c r="C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I37">
        <f>""</f>
        <v/>
      </c>
    </row>
    <row r="38">
      <c r="B38">
        <f>""</f>
        <v/>
      </c>
      <c r="C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</row>
    <row r="39">
      <c r="B39">
        <f>""</f>
        <v/>
      </c>
      <c r="C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</row>
    <row r="40">
      <c r="B40">
        <f>""</f>
        <v/>
      </c>
      <c r="C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</row>
    <row r="41">
      <c r="B41">
        <f>""</f>
        <v/>
      </c>
      <c r="C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</row>
    <row r="42">
      <c r="B42">
        <f>""</f>
        <v/>
      </c>
      <c r="C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</row>
    <row r="43">
      <c r="B43">
        <f>""</f>
        <v/>
      </c>
      <c r="C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</row>
    <row r="44">
      <c r="B44">
        <f>""</f>
        <v/>
      </c>
      <c r="C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</row>
    <row r="45">
      <c r="B45">
        <f>""</f>
        <v/>
      </c>
      <c r="C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</row>
    <row r="46">
      <c r="B46">
        <f>""</f>
        <v/>
      </c>
      <c r="C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</row>
    <row r="47">
      <c r="B47">
        <f>""</f>
        <v/>
      </c>
      <c r="C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</row>
    <row r="48">
      <c r="B48">
        <f>""</f>
        <v/>
      </c>
      <c r="C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</row>
    <row r="49">
      <c r="B49">
        <f>""</f>
        <v/>
      </c>
      <c r="C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</row>
    <row r="50">
      <c r="B50">
        <f>""</f>
        <v/>
      </c>
      <c r="C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</row>
    <row r="51">
      <c r="B51">
        <f>""</f>
        <v/>
      </c>
      <c r="C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</row>
    <row r="52">
      <c r="B52">
        <f>""</f>
        <v/>
      </c>
      <c r="C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</row>
    <row r="53">
      <c r="B53">
        <f>""</f>
        <v/>
      </c>
      <c r="C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</row>
    <row r="54">
      <c r="B54">
        <f>""</f>
        <v/>
      </c>
      <c r="C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</row>
    <row r="55">
      <c r="B55">
        <f>""</f>
        <v/>
      </c>
      <c r="C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</row>
    <row r="56">
      <c r="B56">
        <f>""</f>
        <v/>
      </c>
      <c r="C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</row>
    <row r="57">
      <c r="B57">
        <f>""</f>
        <v/>
      </c>
      <c r="C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</row>
    <row r="58">
      <c r="B58">
        <f>""</f>
        <v/>
      </c>
      <c r="C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</row>
    <row r="59">
      <c r="B59">
        <f>""</f>
        <v/>
      </c>
      <c r="C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</row>
    <row r="60">
      <c r="B60">
        <f>""</f>
        <v/>
      </c>
      <c r="C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</row>
    <row r="61">
      <c r="B61">
        <f>""</f>
        <v/>
      </c>
      <c r="C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</row>
    <row r="62">
      <c r="B62">
        <f>""</f>
        <v/>
      </c>
      <c r="C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</row>
    <row r="63">
      <c r="B63">
        <f>""</f>
        <v/>
      </c>
      <c r="C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</row>
    <row r="64">
      <c r="B64">
        <f>""</f>
        <v/>
      </c>
      <c r="C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</row>
    <row r="65">
      <c r="B65">
        <f>""</f>
        <v/>
      </c>
      <c r="C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</row>
    <row r="66">
      <c r="B66">
        <f>""</f>
        <v/>
      </c>
      <c r="C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</row>
    <row r="67">
      <c r="B67">
        <f>""</f>
        <v/>
      </c>
      <c r="C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</row>
    <row r="68">
      <c r="B68">
        <f>""</f>
        <v/>
      </c>
      <c r="C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</row>
    <row r="69">
      <c r="B69">
        <f>""</f>
        <v/>
      </c>
      <c r="C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</row>
    <row r="70">
      <c r="B70">
        <f>""</f>
        <v/>
      </c>
      <c r="C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</row>
    <row r="71">
      <c r="B71">
        <f>""</f>
        <v/>
      </c>
      <c r="C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</row>
    <row r="72">
      <c r="B72">
        <f>""</f>
        <v/>
      </c>
      <c r="C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</row>
    <row r="73">
      <c r="B73">
        <f>""</f>
        <v/>
      </c>
      <c r="C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</row>
    <row r="74">
      <c r="B74">
        <f>""</f>
        <v/>
      </c>
      <c r="C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</row>
    <row r="75">
      <c r="B75">
        <f>""</f>
        <v/>
      </c>
      <c r="C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</row>
    <row r="76">
      <c r="B76">
        <f>""</f>
        <v/>
      </c>
      <c r="C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</row>
    <row r="77">
      <c r="B77">
        <f>""</f>
        <v/>
      </c>
      <c r="C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</row>
    <row r="78">
      <c r="B78">
        <f>""</f>
        <v/>
      </c>
      <c r="C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</row>
    <row r="79">
      <c r="B79">
        <f>""</f>
        <v/>
      </c>
      <c r="C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</row>
    <row r="80">
      <c r="B80">
        <f>""</f>
        <v/>
      </c>
      <c r="C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</row>
    <row r="81">
      <c r="B81">
        <f>""</f>
        <v/>
      </c>
      <c r="C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</row>
    <row r="82">
      <c r="B82">
        <f>""</f>
        <v/>
      </c>
      <c r="C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</row>
    <row r="83">
      <c r="B83">
        <f>""</f>
        <v/>
      </c>
      <c r="C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</row>
    <row r="84">
      <c r="B84">
        <f>""</f>
        <v/>
      </c>
      <c r="C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</row>
    <row r="85">
      <c r="B85">
        <f>""</f>
        <v/>
      </c>
      <c r="C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</row>
    <row r="86">
      <c r="B86">
        <f>""</f>
        <v/>
      </c>
      <c r="C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</row>
    <row r="87">
      <c r="B87">
        <f>""</f>
        <v/>
      </c>
      <c r="C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</row>
    <row r="88">
      <c r="B88">
        <f>""</f>
        <v/>
      </c>
      <c r="C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</row>
    <row r="89">
      <c r="B89">
        <f>""</f>
        <v/>
      </c>
      <c r="C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</row>
    <row r="90">
      <c r="B90">
        <f>""</f>
        <v/>
      </c>
      <c r="C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</row>
    <row r="91">
      <c r="B91">
        <f>""</f>
        <v/>
      </c>
      <c r="C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</row>
    <row r="92">
      <c r="B92">
        <f>""</f>
        <v/>
      </c>
      <c r="C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</row>
    <row r="93">
      <c r="B93">
        <f>""</f>
        <v/>
      </c>
      <c r="C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</row>
    <row r="94">
      <c r="B94">
        <f>""</f>
        <v/>
      </c>
      <c r="C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</row>
    <row r="95">
      <c r="B95">
        <f>""</f>
        <v/>
      </c>
      <c r="C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</row>
    <row r="96">
      <c r="B96">
        <f>""</f>
        <v/>
      </c>
      <c r="C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</row>
    <row r="97">
      <c r="B97">
        <f>""</f>
        <v/>
      </c>
      <c r="C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</row>
    <row r="98">
      <c r="B98">
        <f>""</f>
        <v/>
      </c>
      <c r="C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</row>
    <row r="99">
      <c r="B99">
        <f>""</f>
        <v/>
      </c>
      <c r="C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</row>
    <row r="100">
      <c r="B100">
        <f>""</f>
        <v/>
      </c>
      <c r="C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</row>
    <row r="101">
      <c r="B101">
        <f>""</f>
        <v/>
      </c>
      <c r="C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</row>
  </sheetData>
  <conditionalFormatting sqref="B5">
    <cfRule type="cellIs" priority="1" operator="greaterThan" dxfId="0">
      <formula>0</formula>
    </cfRule>
  </conditionalFormatting>
  <conditionalFormatting sqref="C5">
    <cfRule type="cellIs" priority="2" operator="greaterThan" dxfId="1">
      <formula>0</formula>
    </cfRule>
  </conditionalFormatting>
  <conditionalFormatting sqref="D5">
    <cfRule type="cellIs" priority="3" operator="greaterThan" dxfId="2">
      <formula>0</formula>
    </cfRule>
  </conditionalFormatting>
  <conditionalFormatting sqref="B20">
    <cfRule type="expression" priority="4" dxfId="2">
      <formula>ABS($B$20)&gt;0.01</formula>
    </cfRule>
  </conditionalFormatting>
  <conditionalFormatting sqref="B21:B22">
    <cfRule type="cellIs" priority="5" operator="greaterThan" dxfId="2">
      <formula>0</formula>
    </cfRule>
  </conditionalFormatting>
  <conditionalFormatting sqref="B23">
    <cfRule type="expression" priority="6" dxfId="0">
      <formula>$B$23="Contrôles réussis"</formula>
    </cfRule>
    <cfRule type="expression" priority="7" dxfId="2">
      <formula>$B$23="Vérification requise"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34" customWidth="1" min="3" max="3"/>
    <col width="18" customWidth="1" min="4" max="4"/>
    <col width="25" customWidth="1" min="5" max="5"/>
    <col width="43" customWidth="1" min="6" max="6"/>
    <col width="20" customWidth="1" min="7" max="7"/>
    <col width="14" customWidth="1" min="8" max="8"/>
    <col width="14" customWidth="1" min="9" max="9"/>
    <col width="17" customWidth="1" min="10" max="10"/>
    <col width="14" customWidth="1" min="11" max="11"/>
    <col width="17" customWidth="1" min="12" max="12"/>
    <col width="18" customWidth="1" min="13" max="13"/>
    <col width="24" customWidth="1" min="14" max="14"/>
    <col width="22" customWidth="1" min="15" max="15"/>
    <col width="25" customWidth="1" min="16" max="16"/>
  </cols>
  <sheetData>
    <row r="1" ht="25" customHeight="1">
      <c r="A1" s="1" t="inlineStr">
        <is>
          <t>Registre des factures clients</t>
        </is>
      </c>
    </row>
    <row r="2" ht="28" customHeight="1">
      <c r="A2" s="21" t="inlineStr">
        <is>
          <t>Saisir une ligne par facture. Les colonnes grisées sont calculées automatiquement.</t>
        </is>
      </c>
    </row>
    <row r="4">
      <c r="A4" s="7" t="inlineStr">
        <is>
          <t>No facture</t>
        </is>
      </c>
      <c r="B4" s="7" t="inlineStr">
        <is>
          <t>Date facture</t>
        </is>
      </c>
      <c r="C4" s="7" t="inlineStr">
        <is>
          <t>Client</t>
        </is>
      </c>
      <c r="D4" s="7" t="inlineStr">
        <is>
          <t>Province</t>
        </is>
      </c>
      <c r="E4" s="7" t="inlineStr">
        <is>
          <t>Catégorie</t>
        </is>
      </c>
      <c r="F4" s="7" t="inlineStr">
        <is>
          <t>Description</t>
        </is>
      </c>
      <c r="G4" s="7" t="inlineStr">
        <is>
          <t>Montant avant taxes</t>
        </is>
      </c>
      <c r="H4" s="7" t="inlineStr">
        <is>
          <t>TPS</t>
        </is>
      </c>
      <c r="I4" s="7" t="inlineStr">
        <is>
          <t>TVQ</t>
        </is>
      </c>
      <c r="J4" s="7" t="inlineStr">
        <is>
          <t>Total facture</t>
        </is>
      </c>
      <c r="K4" s="7" t="inlineStr">
        <is>
          <t>Échéance</t>
        </is>
      </c>
      <c r="L4" s="7" t="inlineStr">
        <is>
          <t>Montant payé</t>
        </is>
      </c>
      <c r="M4" s="7" t="inlineStr">
        <is>
          <t>Solde à recevoir</t>
        </is>
      </c>
      <c r="N4" s="7" t="inlineStr">
        <is>
          <t>Statut</t>
        </is>
      </c>
      <c r="O4" s="7" t="inlineStr">
        <is>
          <t>Jours avant/depuis échéance</t>
        </is>
      </c>
      <c r="P4" s="7" t="inlineStr">
        <is>
          <t>Notes</t>
        </is>
      </c>
    </row>
    <row r="5">
      <c r="A5" s="22" t="inlineStr">
        <is>
          <t>FAC-2026-001</t>
        </is>
      </c>
      <c r="B5" s="23" t="n">
        <v>46185</v>
      </c>
      <c r="C5" s="24" t="inlineStr">
        <is>
          <t>Atelier Mécanique Bouchard inc.</t>
        </is>
      </c>
      <c r="D5" s="22" t="inlineStr">
        <is>
          <t>Québec</t>
        </is>
      </c>
      <c r="E5" s="22" t="inlineStr">
        <is>
          <t>Entretien</t>
        </is>
      </c>
      <c r="F5" s="24" t="inlineStr">
        <is>
          <t>Entretien préventif de postes de travail</t>
        </is>
      </c>
      <c r="G5" s="25" t="n">
        <v>1000</v>
      </c>
      <c r="H5" s="26" t="inlineStr">
        <is>
          <t>Paiement complet reçu</t>
        </is>
      </c>
      <c r="I5" s="26">
        <f>IF(A5="","",IFERROR(G5*'Paramètres'!$B$14,0))</f>
        <v/>
      </c>
      <c r="J5" s="26">
        <f>IF(A5="","",IFERROR(G5+H5+I5,0))</f>
        <v/>
      </c>
      <c r="K5" s="27">
        <f>IF(B5="","",IFERROR(B5+'Paramètres'!$B$15,""))</f>
        <v/>
      </c>
      <c r="L5" s="26">
        <f>IF(A5="","",IFERROR(SUMIFS('Paiements'!$G$5:$G$504,'Paiements'!$C$5:$C$504,A5),0))</f>
        <v/>
      </c>
      <c r="M5" s="26">
        <f>IF(A5="","",IFERROR(MAX(0,J5-L5),0))</f>
        <v/>
      </c>
      <c r="N5" s="28">
        <f>IF(A5="","",IFERROR(IF(M5&lt;=0,"Payée",IF(L5&gt;0,"Partiellement payée",IF(K5&lt;TODAY(),"En retard",IF(K5=TODAY(),"Échue","À venir")))),""))</f>
        <v/>
      </c>
      <c r="O5" s="29">
        <f>IF(K5="","",IFERROR(K5-TODAY(),""))</f>
        <v/>
      </c>
      <c r="P5" s="24" t="n"/>
    </row>
    <row r="6">
      <c r="A6" s="22" t="inlineStr">
        <is>
          <t>FAC-2026-002</t>
        </is>
      </c>
      <c r="B6" s="23" t="n">
        <v>46235</v>
      </c>
      <c r="C6" s="24" t="inlineStr">
        <is>
          <t>Café du Vieux-Port inc.</t>
        </is>
      </c>
      <c r="D6" s="22" t="inlineStr">
        <is>
          <t>Québec</t>
        </is>
      </c>
      <c r="E6" s="22" t="inlineStr">
        <is>
          <t>Services professionnels</t>
        </is>
      </c>
      <c r="F6" s="24" t="inlineStr">
        <is>
          <t>Mise à jour du site Web</t>
        </is>
      </c>
      <c r="G6" s="25" t="n">
        <v>1000</v>
      </c>
      <c r="H6" s="26" t="inlineStr">
        <is>
          <t>Dépôt reçu avant facturation</t>
        </is>
      </c>
      <c r="I6" s="26">
        <f>IF(A6="","",IFERROR(G6*'Paramètres'!$B$14,0))</f>
        <v/>
      </c>
      <c r="J6" s="26">
        <f>IF(A6="","",IFERROR(G6+H6+I6,0))</f>
        <v/>
      </c>
      <c r="K6" s="27">
        <f>IF(B6="","",IFERROR(B6+'Paramètres'!$B$15,""))</f>
        <v/>
      </c>
      <c r="L6" s="26">
        <f>IF(A6="","",IFERROR(SUMIFS('Paiements'!$G$5:$G$504,'Paiements'!$C$5:$C$504,A6),0))</f>
        <v/>
      </c>
      <c r="M6" s="26">
        <f>IF(A6="","",IFERROR(MAX(0,J6-L6),0))</f>
        <v/>
      </c>
      <c r="N6" s="28">
        <f>IF(A6="","",IFERROR(IF(M6&lt;=0,"Payée",IF(L6&gt;0,"Partiellement payée",IF(K6&lt;TODAY(),"En retard",IF(K6=TODAY(),"Échue","À venir")))),""))</f>
        <v/>
      </c>
      <c r="O6" s="29">
        <f>IF(K6="","",IFERROR(K6-TODAY(),""))</f>
        <v/>
      </c>
      <c r="P6" s="24" t="n"/>
    </row>
    <row r="7">
      <c r="A7" s="22" t="inlineStr">
        <is>
          <t>FAC-2026-003</t>
        </is>
      </c>
      <c r="B7" s="23" t="n">
        <v>46202</v>
      </c>
      <c r="C7" s="24" t="inlineStr">
        <is>
          <t>Construction Tremblay et Fils inc.</t>
        </is>
      </c>
      <c r="D7" s="22" t="inlineStr">
        <is>
          <t>Québec</t>
        </is>
      </c>
      <c r="E7" s="22" t="inlineStr">
        <is>
          <t>Consultation</t>
        </is>
      </c>
      <c r="F7" s="24" t="inlineStr">
        <is>
          <t>Analyse des processus administratifs</t>
        </is>
      </c>
      <c r="G7" s="25" t="n">
        <v>2400</v>
      </c>
      <c r="H7" s="26" t="inlineStr">
        <is>
          <t>Suivi requis</t>
        </is>
      </c>
      <c r="I7" s="26">
        <f>IF(A7="","",IFERROR(G7*'Paramètres'!$B$14,0))</f>
        <v/>
      </c>
      <c r="J7" s="26">
        <f>IF(A7="","",IFERROR(G7+H7+I7,0))</f>
        <v/>
      </c>
      <c r="K7" s="27">
        <f>IF(B7="","",IFERROR(B7+'Paramètres'!$B$15,""))</f>
        <v/>
      </c>
      <c r="L7" s="26">
        <f>IF(A7="","",IFERROR(SUMIFS('Paiements'!$G$5:$G$504,'Paiements'!$C$5:$C$504,A7),0))</f>
        <v/>
      </c>
      <c r="M7" s="26">
        <f>IF(A7="","",IFERROR(MAX(0,J7-L7),0))</f>
        <v/>
      </c>
      <c r="N7" s="28">
        <f>IF(A7="","",IFERROR(IF(M7&lt;=0,"Payée",IF(L7&gt;0,"Partiellement payée",IF(K7&lt;TODAY(),"En retard",IF(K7=TODAY(),"Échue","À venir")))),""))</f>
        <v/>
      </c>
      <c r="O7" s="29">
        <f>IF(K7="","",IFERROR(K7-TODAY(),""))</f>
        <v/>
      </c>
      <c r="P7" s="24" t="n"/>
    </row>
    <row r="8">
      <c r="A8" s="22" t="inlineStr">
        <is>
          <t>FAC-2026-004</t>
        </is>
      </c>
      <c r="B8" s="23" t="n">
        <v>46200</v>
      </c>
      <c r="C8" s="24" t="inlineStr">
        <is>
          <t>Boutique Boréale</t>
        </is>
      </c>
      <c r="D8" s="22" t="inlineStr">
        <is>
          <t>Québec</t>
        </is>
      </c>
      <c r="E8" s="22" t="inlineStr">
        <is>
          <t>Vente de produits</t>
        </is>
      </c>
      <c r="F8" s="24" t="inlineStr">
        <is>
          <t>Fourniture de matériel promotionnel</t>
        </is>
      </c>
      <c r="G8" s="25" t="n">
        <v>600</v>
      </c>
      <c r="H8" s="26" t="inlineStr">
        <is>
          <t>Livraison incluse</t>
        </is>
      </c>
      <c r="I8" s="26">
        <f>IF(A8="","",IFERROR(G8*'Paramètres'!$B$14,0))</f>
        <v/>
      </c>
      <c r="J8" s="26">
        <f>IF(A8="","",IFERROR(G8+H8+I8,0))</f>
        <v/>
      </c>
      <c r="K8" s="27">
        <f>IF(B8="","",IFERROR(B8+'Paramètres'!$B$15,""))</f>
        <v/>
      </c>
      <c r="L8" s="26">
        <f>IF(A8="","",IFERROR(SUMIFS('Paiements'!$G$5:$G$504,'Paiements'!$C$5:$C$504,A8),0))</f>
        <v/>
      </c>
      <c r="M8" s="26">
        <f>IF(A8="","",IFERROR(MAX(0,J8-L8),0))</f>
        <v/>
      </c>
      <c r="N8" s="28">
        <f>IF(A8="","",IFERROR(IF(M8&lt;=0,"Payée",IF(L8&gt;0,"Partiellement payée",IF(K8&lt;TODAY(),"En retard",IF(K8=TODAY(),"Échue","À venir")))),""))</f>
        <v/>
      </c>
      <c r="O8" s="29">
        <f>IF(K8="","",IFERROR(K8-TODAY(),""))</f>
        <v/>
      </c>
      <c r="P8" s="24" t="n"/>
    </row>
    <row r="9">
      <c r="A9" s="22" t="inlineStr">
        <is>
          <t>FAC-2026-005</t>
        </is>
      </c>
      <c r="B9" s="23" t="n">
        <v>46239</v>
      </c>
      <c r="C9" s="24" t="inlineStr">
        <is>
          <t>Clinique Physio Laval</t>
        </is>
      </c>
      <c r="D9" s="22" t="inlineStr">
        <is>
          <t>Québec</t>
        </is>
      </c>
      <c r="E9" s="22" t="inlineStr">
        <is>
          <t>Formation</t>
        </is>
      </c>
      <c r="F9" s="24" t="inlineStr">
        <is>
          <t>Formation Excel pour l’équipe administrative</t>
        </is>
      </c>
      <c r="G9" s="25" t="n">
        <v>1800</v>
      </c>
      <c r="H9" s="26" t="inlineStr">
        <is>
          <t>Deux séances</t>
        </is>
      </c>
      <c r="I9" s="26">
        <f>IF(A9="","",IFERROR(G9*'Paramètres'!$B$14,0))</f>
        <v/>
      </c>
      <c r="J9" s="26">
        <f>IF(A9="","",IFERROR(G9+H9+I9,0))</f>
        <v/>
      </c>
      <c r="K9" s="27">
        <f>IF(B9="","",IFERROR(B9+'Paramètres'!$B$15,""))</f>
        <v/>
      </c>
      <c r="L9" s="26">
        <f>IF(A9="","",IFERROR(SUMIFS('Paiements'!$G$5:$G$504,'Paiements'!$C$5:$C$504,A9),0))</f>
        <v/>
      </c>
      <c r="M9" s="26">
        <f>IF(A9="","",IFERROR(MAX(0,J9-L9),0))</f>
        <v/>
      </c>
      <c r="N9" s="28">
        <f>IF(A9="","",IFERROR(IF(M9&lt;=0,"Payée",IF(L9&gt;0,"Partiellement payée",IF(K9&lt;TODAY(),"En retard",IF(K9=TODAY(),"Échue","À venir")))),""))</f>
        <v/>
      </c>
      <c r="O9" s="29">
        <f>IF(K9="","",IFERROR(K9-TODAY(),""))</f>
        <v/>
      </c>
      <c r="P9" s="24" t="n"/>
    </row>
    <row r="10">
      <c r="A10" s="22" t="inlineStr">
        <is>
          <t>FAC-2026-006</t>
        </is>
      </c>
      <c r="B10" s="23" t="n">
        <v>46220</v>
      </c>
      <c r="C10" s="24" t="inlineStr">
        <is>
          <t>Gestion Immobilière Rive-Sud inc.</t>
        </is>
      </c>
      <c r="D10" s="22" t="inlineStr">
        <is>
          <t>Québec</t>
        </is>
      </c>
      <c r="E10" s="22" t="inlineStr">
        <is>
          <t>Services professionnels</t>
        </is>
      </c>
      <c r="F10" s="24" t="inlineStr">
        <is>
          <t>Préparation de rapports mensuels</t>
        </is>
      </c>
      <c r="G10" s="25" t="n">
        <v>1000</v>
      </c>
      <c r="H10" s="26" t="inlineStr">
        <is>
          <t>Contrat mensuel</t>
        </is>
      </c>
      <c r="I10" s="26">
        <f>IF(A10="","",IFERROR(G10*'Paramètres'!$B$14,0))</f>
        <v/>
      </c>
      <c r="J10" s="26">
        <f>IF(A10="","",IFERROR(G10+H10+I10,0))</f>
        <v/>
      </c>
      <c r="K10" s="27">
        <f>IF(B10="","",IFERROR(B10+'Paramètres'!$B$15,""))</f>
        <v/>
      </c>
      <c r="L10" s="26">
        <f>IF(A10="","",IFERROR(SUMIFS('Paiements'!$G$5:$G$504,'Paiements'!$C$5:$C$504,A10),0))</f>
        <v/>
      </c>
      <c r="M10" s="26">
        <f>IF(A10="","",IFERROR(MAX(0,J10-L10),0))</f>
        <v/>
      </c>
      <c r="N10" s="28">
        <f>IF(A10="","",IFERROR(IF(M10&lt;=0,"Payée",IF(L10&gt;0,"Partiellement payée",IF(K10&lt;TODAY(),"En retard",IF(K10=TODAY(),"Échue","À venir")))),""))</f>
        <v/>
      </c>
      <c r="O10" s="29">
        <f>IF(K10="","",IFERROR(K10-TODAY(),""))</f>
        <v/>
      </c>
      <c r="P10" s="24" t="n"/>
    </row>
    <row r="11">
      <c r="A11" s="22" t="inlineStr">
        <is>
          <t>FAC-2026-007</t>
        </is>
      </c>
      <c r="B11" s="23" t="n">
        <v>46240</v>
      </c>
      <c r="C11" s="24" t="inlineStr">
        <is>
          <t>Ébénisterie Saint-Laurent</t>
        </is>
      </c>
      <c r="D11" s="22" t="inlineStr">
        <is>
          <t>Québec</t>
        </is>
      </c>
      <c r="E11" s="22" t="inlineStr">
        <is>
          <t>Consultation</t>
        </is>
      </c>
      <c r="F11" s="24" t="inlineStr">
        <is>
          <t>Accompagnement en gestion des coûts</t>
        </is>
      </c>
      <c r="G11" s="25" t="n">
        <v>1400</v>
      </c>
      <c r="H11" s="26" t="inlineStr">
        <is>
          <t>Paiement partiel prévu</t>
        </is>
      </c>
      <c r="I11" s="26">
        <f>IF(A11="","",IFERROR(G11*'Paramètres'!$B$14,0))</f>
        <v/>
      </c>
      <c r="J11" s="26">
        <f>IF(A11="","",IFERROR(G11+H11+I11,0))</f>
        <v/>
      </c>
      <c r="K11" s="27">
        <f>IF(B11="","",IFERROR(B11+'Paramètres'!$B$15,""))</f>
        <v/>
      </c>
      <c r="L11" s="26">
        <f>IF(A11="","",IFERROR(SUMIFS('Paiements'!$G$5:$G$504,'Paiements'!$C$5:$C$504,A11),0))</f>
        <v/>
      </c>
      <c r="M11" s="26">
        <f>IF(A11="","",IFERROR(MAX(0,J11-L11),0))</f>
        <v/>
      </c>
      <c r="N11" s="28">
        <f>IF(A11="","",IFERROR(IF(M11&lt;=0,"Payée",IF(L11&gt;0,"Partiellement payée",IF(K11&lt;TODAY(),"En retard",IF(K11=TODAY(),"Échue","À venir")))),""))</f>
        <v/>
      </c>
      <c r="O11" s="29">
        <f>IF(K11="","",IFERROR(K11-TODAY(),""))</f>
        <v/>
      </c>
      <c r="P11" s="24" t="n"/>
    </row>
    <row r="12">
      <c r="A12" s="22" t="inlineStr">
        <is>
          <t>FAC-2026-008</t>
        </is>
      </c>
      <c r="B12" s="23" t="n">
        <v>46242</v>
      </c>
      <c r="C12" s="24" t="inlineStr">
        <is>
          <t>Marché Santé Verdun</t>
        </is>
      </c>
      <c r="D12" s="22" t="inlineStr">
        <is>
          <t>Québec</t>
        </is>
      </c>
      <c r="E12" s="22" t="inlineStr">
        <is>
          <t>Entretien</t>
        </is>
      </c>
      <c r="F12" s="24" t="inlineStr">
        <is>
          <t>Maintenance informatique trimestrielle</t>
        </is>
      </c>
      <c r="G12" s="25" t="n">
        <v>600</v>
      </c>
      <c r="H12" s="26" t="inlineStr">
        <is>
          <t>Paiement reçu</t>
        </is>
      </c>
      <c r="I12" s="26">
        <f>IF(A12="","",IFERROR(G12*'Paramètres'!$B$14,0))</f>
        <v/>
      </c>
      <c r="J12" s="26">
        <f>IF(A12="","",IFERROR(G12+H12+I12,0))</f>
        <v/>
      </c>
      <c r="K12" s="27">
        <f>IF(B12="","",IFERROR(B12+'Paramètres'!$B$15,""))</f>
        <v/>
      </c>
      <c r="L12" s="26">
        <f>IF(A12="","",IFERROR(SUMIFS('Paiements'!$G$5:$G$504,'Paiements'!$C$5:$C$504,A12),0))</f>
        <v/>
      </c>
      <c r="M12" s="26">
        <f>IF(A12="","",IFERROR(MAX(0,J12-L12),0))</f>
        <v/>
      </c>
      <c r="N12" s="28">
        <f>IF(A12="","",IFERROR(IF(M12&lt;=0,"Payée",IF(L12&gt;0,"Partiellement payée",IF(K12&lt;TODAY(),"En retard",IF(K12=TODAY(),"Échue","À venir")))),""))</f>
        <v/>
      </c>
      <c r="O12" s="29">
        <f>IF(K12="","",IFERROR(K12-TODAY(),""))</f>
        <v/>
      </c>
      <c r="P12" s="24" t="n"/>
    </row>
    <row r="13">
      <c r="A13" s="22" t="inlineStr">
        <is>
          <t>FAC-2026-009</t>
        </is>
      </c>
      <c r="B13" s="23" t="n">
        <v>46235</v>
      </c>
      <c r="C13" s="24" t="inlineStr">
        <is>
          <t>Studio Créatif Mile End</t>
        </is>
      </c>
      <c r="D13" s="22" t="inlineStr">
        <is>
          <t>Québec</t>
        </is>
      </c>
      <c r="E13" s="22" t="inlineStr">
        <is>
          <t>Services professionnels</t>
        </is>
      </c>
      <c r="F13" s="24" t="inlineStr">
        <is>
          <t>Conception de tableau de bord Excel</t>
        </is>
      </c>
      <c r="G13" s="25" t="n">
        <v>2000</v>
      </c>
      <c r="H13" s="26" t="inlineStr">
        <is>
          <t>À suivre avant échéance</t>
        </is>
      </c>
      <c r="I13" s="26">
        <f>IF(A13="","",IFERROR(G13*'Paramètres'!$B$14,0))</f>
        <v/>
      </c>
      <c r="J13" s="26">
        <f>IF(A13="","",IFERROR(G13+H13+I13,0))</f>
        <v/>
      </c>
      <c r="K13" s="27">
        <f>IF(B13="","",IFERROR(B13+'Paramètres'!$B$15,""))</f>
        <v/>
      </c>
      <c r="L13" s="26">
        <f>IF(A13="","",IFERROR(SUMIFS('Paiements'!$G$5:$G$504,'Paiements'!$C$5:$C$504,A13),0))</f>
        <v/>
      </c>
      <c r="M13" s="26">
        <f>IF(A13="","",IFERROR(MAX(0,J13-L13),0))</f>
        <v/>
      </c>
      <c r="N13" s="28">
        <f>IF(A13="","",IFERROR(IF(M13&lt;=0,"Payée",IF(L13&gt;0,"Partiellement payée",IF(K13&lt;TODAY(),"En retard",IF(K13=TODAY(),"Échue","À venir")))),""))</f>
        <v/>
      </c>
      <c r="O13" s="29">
        <f>IF(K13="","",IFERROR(K13-TODAY(),""))</f>
        <v/>
      </c>
      <c r="P13" s="24" t="n"/>
    </row>
    <row r="14">
      <c r="A14" s="22" t="inlineStr">
        <is>
          <t>FAC-2026-010</t>
        </is>
      </c>
      <c r="B14" s="23" t="n">
        <v>46215</v>
      </c>
      <c r="C14" s="24" t="inlineStr">
        <is>
          <t>Transport Gagnon ltée</t>
        </is>
      </c>
      <c r="D14" s="22" t="inlineStr">
        <is>
          <t>Québec</t>
        </is>
      </c>
      <c r="E14" s="22" t="inlineStr">
        <is>
          <t>Formation</t>
        </is>
      </c>
      <c r="F14" s="24" t="inlineStr">
        <is>
          <t>Formation sur la gestion des factures</t>
        </is>
      </c>
      <c r="G14" s="25" t="n">
        <v>1200</v>
      </c>
      <c r="H14" s="26" t="inlineStr">
        <is>
          <t>Relance nécessaire</t>
        </is>
      </c>
      <c r="I14" s="26">
        <f>IF(A14="","",IFERROR(G14*'Paramètres'!$B$14,0))</f>
        <v/>
      </c>
      <c r="J14" s="26">
        <f>IF(A14="","",IFERROR(G14+H14+I14,0))</f>
        <v/>
      </c>
      <c r="K14" s="27">
        <f>IF(B14="","",IFERROR(B14+'Paramètres'!$B$15,""))</f>
        <v/>
      </c>
      <c r="L14" s="26">
        <f>IF(A14="","",IFERROR(SUMIFS('Paiements'!$G$5:$G$504,'Paiements'!$C$5:$C$504,A14),0))</f>
        <v/>
      </c>
      <c r="M14" s="26">
        <f>IF(A14="","",IFERROR(MAX(0,J14-L14),0))</f>
        <v/>
      </c>
      <c r="N14" s="28">
        <f>IF(A14="","",IFERROR(IF(M14&lt;=0,"Payée",IF(L14&gt;0,"Partiellement payée",IF(K14&lt;TODAY(),"En retard",IF(K14=TODAY(),"Échue","À venir")))),""))</f>
        <v/>
      </c>
      <c r="O14" s="29">
        <f>IF(K14="","",IFERROR(K14-TODAY(),""))</f>
        <v/>
      </c>
      <c r="P14" s="24" t="n"/>
    </row>
    <row r="15">
      <c r="A15" s="22" t="n"/>
      <c r="B15" s="23" t="n"/>
      <c r="C15" s="24" t="n"/>
      <c r="D15" s="22" t="n"/>
      <c r="E15" s="22" t="n"/>
      <c r="F15" s="24" t="n"/>
      <c r="G15" s="25" t="n"/>
      <c r="H15" s="26">
        <f>IF(A15="","",IFERROR(G15*'Paramètres'!$B$13,0))</f>
        <v/>
      </c>
      <c r="I15" s="26">
        <f>IF(A15="","",IFERROR(G15*'Paramètres'!$B$14,0))</f>
        <v/>
      </c>
      <c r="J15" s="26">
        <f>IF(A15="","",IFERROR(G15+H15+I15,0))</f>
        <v/>
      </c>
      <c r="K15" s="27">
        <f>IF(B15="","",IFERROR(B15+'Paramètres'!$B$15,""))</f>
        <v/>
      </c>
      <c r="L15" s="26">
        <f>IF(A15="","",IFERROR(SUMIFS('Paiements'!$G$5:$G$504,'Paiements'!$C$5:$C$504,A15),0))</f>
        <v/>
      </c>
      <c r="M15" s="26">
        <f>IF(A15="","",IFERROR(MAX(0,J15-L15),0))</f>
        <v/>
      </c>
      <c r="N15" s="28">
        <f>IF(A15="","",IFERROR(IF(M15&lt;=0,"Payée",IF(L15&gt;0,"Partiellement payée",IF(K15&lt;TODAY(),"En retard",IF(K15=TODAY(),"Échue","À venir")))),""))</f>
        <v/>
      </c>
      <c r="O15" s="29">
        <f>IF(K15="","",IFERROR(K15-TODAY(),""))</f>
        <v/>
      </c>
      <c r="P15" s="24" t="n"/>
    </row>
    <row r="16">
      <c r="A16" s="22" t="n"/>
      <c r="B16" s="23" t="n"/>
      <c r="C16" s="24" t="n"/>
      <c r="D16" s="22" t="n"/>
      <c r="E16" s="22" t="n"/>
      <c r="F16" s="24" t="n"/>
      <c r="G16" s="25" t="n"/>
      <c r="H16" s="26">
        <f>IF(A16="","",IFERROR(G16*'Paramètres'!$B$13,0))</f>
        <v/>
      </c>
      <c r="I16" s="26">
        <f>IF(A16="","",IFERROR(G16*'Paramètres'!$B$14,0))</f>
        <v/>
      </c>
      <c r="J16" s="26">
        <f>IF(A16="","",IFERROR(G16+H16+I16,0))</f>
        <v/>
      </c>
      <c r="K16" s="27">
        <f>IF(B16="","",IFERROR(B16+'Paramètres'!$B$15,""))</f>
        <v/>
      </c>
      <c r="L16" s="26">
        <f>IF(A16="","",IFERROR(SUMIFS('Paiements'!$G$5:$G$504,'Paiements'!$C$5:$C$504,A16),0))</f>
        <v/>
      </c>
      <c r="M16" s="26">
        <f>IF(A16="","",IFERROR(MAX(0,J16-L16),0))</f>
        <v/>
      </c>
      <c r="N16" s="28">
        <f>IF(A16="","",IFERROR(IF(M16&lt;=0,"Payée",IF(L16&gt;0,"Partiellement payée",IF(K16&lt;TODAY(),"En retard",IF(K16=TODAY(),"Échue","À venir")))),""))</f>
        <v/>
      </c>
      <c r="O16" s="29">
        <f>IF(K16="","",IFERROR(K16-TODAY(),""))</f>
        <v/>
      </c>
      <c r="P16" s="24" t="n"/>
    </row>
    <row r="17">
      <c r="A17" s="22" t="n"/>
      <c r="B17" s="23" t="n"/>
      <c r="C17" s="24" t="n"/>
      <c r="D17" s="22" t="n"/>
      <c r="E17" s="22" t="n"/>
      <c r="F17" s="24" t="n"/>
      <c r="G17" s="25" t="n"/>
      <c r="H17" s="26">
        <f>IF(A17="","",IFERROR(G17*'Paramètres'!$B$13,0))</f>
        <v/>
      </c>
      <c r="I17" s="26">
        <f>IF(A17="","",IFERROR(G17*'Paramètres'!$B$14,0))</f>
        <v/>
      </c>
      <c r="J17" s="26">
        <f>IF(A17="","",IFERROR(G17+H17+I17,0))</f>
        <v/>
      </c>
      <c r="K17" s="27">
        <f>IF(B17="","",IFERROR(B17+'Paramètres'!$B$15,""))</f>
        <v/>
      </c>
      <c r="L17" s="26">
        <f>IF(A17="","",IFERROR(SUMIFS('Paiements'!$G$5:$G$504,'Paiements'!$C$5:$C$504,A17),0))</f>
        <v/>
      </c>
      <c r="M17" s="26">
        <f>IF(A17="","",IFERROR(MAX(0,J17-L17),0))</f>
        <v/>
      </c>
      <c r="N17" s="28">
        <f>IF(A17="","",IFERROR(IF(M17&lt;=0,"Payée",IF(L17&gt;0,"Partiellement payée",IF(K17&lt;TODAY(),"En retard",IF(K17=TODAY(),"Échue","À venir")))),""))</f>
        <v/>
      </c>
      <c r="O17" s="29">
        <f>IF(K17="","",IFERROR(K17-TODAY(),""))</f>
        <v/>
      </c>
      <c r="P17" s="24" t="n"/>
    </row>
    <row r="18">
      <c r="A18" s="22" t="n"/>
      <c r="B18" s="23" t="n"/>
      <c r="C18" s="24" t="n"/>
      <c r="D18" s="22" t="n"/>
      <c r="E18" s="22" t="n"/>
      <c r="F18" s="24" t="n"/>
      <c r="G18" s="25" t="n"/>
      <c r="H18" s="26">
        <f>IF(A18="","",IFERROR(G18*'Paramètres'!$B$13,0))</f>
        <v/>
      </c>
      <c r="I18" s="26">
        <f>IF(A18="","",IFERROR(G18*'Paramètres'!$B$14,0))</f>
        <v/>
      </c>
      <c r="J18" s="26">
        <f>IF(A18="","",IFERROR(G18+H18+I18,0))</f>
        <v/>
      </c>
      <c r="K18" s="27">
        <f>IF(B18="","",IFERROR(B18+'Paramètres'!$B$15,""))</f>
        <v/>
      </c>
      <c r="L18" s="26">
        <f>IF(A18="","",IFERROR(SUMIFS('Paiements'!$G$5:$G$504,'Paiements'!$C$5:$C$504,A18),0))</f>
        <v/>
      </c>
      <c r="M18" s="26">
        <f>IF(A18="","",IFERROR(MAX(0,J18-L18),0))</f>
        <v/>
      </c>
      <c r="N18" s="28">
        <f>IF(A18="","",IFERROR(IF(M18&lt;=0,"Payée",IF(L18&gt;0,"Partiellement payée",IF(K18&lt;TODAY(),"En retard",IF(K18=TODAY(),"Échue","À venir")))),""))</f>
        <v/>
      </c>
      <c r="O18" s="29">
        <f>IF(K18="","",IFERROR(K18-TODAY(),""))</f>
        <v/>
      </c>
      <c r="P18" s="24" t="n"/>
    </row>
    <row r="19">
      <c r="A19" s="22" t="n"/>
      <c r="B19" s="23" t="n"/>
      <c r="C19" s="24" t="n"/>
      <c r="D19" s="22" t="n"/>
      <c r="E19" s="22" t="n"/>
      <c r="F19" s="24" t="n"/>
      <c r="G19" s="25" t="n"/>
      <c r="H19" s="26">
        <f>IF(A19="","",IFERROR(G19*'Paramètres'!$B$13,0))</f>
        <v/>
      </c>
      <c r="I19" s="26">
        <f>IF(A19="","",IFERROR(G19*'Paramètres'!$B$14,0))</f>
        <v/>
      </c>
      <c r="J19" s="26">
        <f>IF(A19="","",IFERROR(G19+H19+I19,0))</f>
        <v/>
      </c>
      <c r="K19" s="27">
        <f>IF(B19="","",IFERROR(B19+'Paramètres'!$B$15,""))</f>
        <v/>
      </c>
      <c r="L19" s="26">
        <f>IF(A19="","",IFERROR(SUMIFS('Paiements'!$G$5:$G$504,'Paiements'!$C$5:$C$504,A19),0))</f>
        <v/>
      </c>
      <c r="M19" s="26">
        <f>IF(A19="","",IFERROR(MAX(0,J19-L19),0))</f>
        <v/>
      </c>
      <c r="N19" s="28">
        <f>IF(A19="","",IFERROR(IF(M19&lt;=0,"Payée",IF(L19&gt;0,"Partiellement payée",IF(K19&lt;TODAY(),"En retard",IF(K19=TODAY(),"Échue","À venir")))),""))</f>
        <v/>
      </c>
      <c r="O19" s="29">
        <f>IF(K19="","",IFERROR(K19-TODAY(),""))</f>
        <v/>
      </c>
      <c r="P19" s="24" t="n"/>
    </row>
    <row r="20">
      <c r="A20" s="22" t="n"/>
      <c r="B20" s="23" t="n"/>
      <c r="C20" s="24" t="n"/>
      <c r="D20" s="22" t="n"/>
      <c r="E20" s="22" t="n"/>
      <c r="F20" s="24" t="n"/>
      <c r="G20" s="25" t="n"/>
      <c r="H20" s="26">
        <f>IF(A20="","",IFERROR(G20*'Paramètres'!$B$13,0))</f>
        <v/>
      </c>
      <c r="I20" s="26">
        <f>IF(A20="","",IFERROR(G20*'Paramètres'!$B$14,0))</f>
        <v/>
      </c>
      <c r="J20" s="26">
        <f>IF(A20="","",IFERROR(G20+H20+I20,0))</f>
        <v/>
      </c>
      <c r="K20" s="27">
        <f>IF(B20="","",IFERROR(B20+'Paramètres'!$B$15,""))</f>
        <v/>
      </c>
      <c r="L20" s="26">
        <f>IF(A20="","",IFERROR(SUMIFS('Paiements'!$G$5:$G$504,'Paiements'!$C$5:$C$504,A20),0))</f>
        <v/>
      </c>
      <c r="M20" s="26">
        <f>IF(A20="","",IFERROR(MAX(0,J20-L20),0))</f>
        <v/>
      </c>
      <c r="N20" s="28">
        <f>IF(A20="","",IFERROR(IF(M20&lt;=0,"Payée",IF(L20&gt;0,"Partiellement payée",IF(K20&lt;TODAY(),"En retard",IF(K20=TODAY(),"Échue","À venir")))),""))</f>
        <v/>
      </c>
      <c r="O20" s="29">
        <f>IF(K20="","",IFERROR(K20-TODAY(),""))</f>
        <v/>
      </c>
      <c r="P20" s="24" t="n"/>
    </row>
    <row r="21">
      <c r="A21" s="22" t="n"/>
      <c r="B21" s="23" t="n"/>
      <c r="C21" s="24" t="n"/>
      <c r="D21" s="22" t="n"/>
      <c r="E21" s="22" t="n"/>
      <c r="F21" s="24" t="n"/>
      <c r="G21" s="25" t="n"/>
      <c r="H21" s="26">
        <f>IF(A21="","",IFERROR(G21*'Paramètres'!$B$13,0))</f>
        <v/>
      </c>
      <c r="I21" s="26">
        <f>IF(A21="","",IFERROR(G21*'Paramètres'!$B$14,0))</f>
        <v/>
      </c>
      <c r="J21" s="26">
        <f>IF(A21="","",IFERROR(G21+H21+I21,0))</f>
        <v/>
      </c>
      <c r="K21" s="27">
        <f>IF(B21="","",IFERROR(B21+'Paramètres'!$B$15,""))</f>
        <v/>
      </c>
      <c r="L21" s="26">
        <f>IF(A21="","",IFERROR(SUMIFS('Paiements'!$G$5:$G$504,'Paiements'!$C$5:$C$504,A21),0))</f>
        <v/>
      </c>
      <c r="M21" s="26">
        <f>IF(A21="","",IFERROR(MAX(0,J21-L21),0))</f>
        <v/>
      </c>
      <c r="N21" s="28">
        <f>IF(A21="","",IFERROR(IF(M21&lt;=0,"Payée",IF(L21&gt;0,"Partiellement payée",IF(K21&lt;TODAY(),"En retard",IF(K21=TODAY(),"Échue","À venir")))),""))</f>
        <v/>
      </c>
      <c r="O21" s="29">
        <f>IF(K21="","",IFERROR(K21-TODAY(),""))</f>
        <v/>
      </c>
      <c r="P21" s="24" t="n"/>
    </row>
    <row r="22">
      <c r="A22" s="22" t="n"/>
      <c r="B22" s="23" t="n"/>
      <c r="C22" s="24" t="n"/>
      <c r="D22" s="22" t="n"/>
      <c r="E22" s="22" t="n"/>
      <c r="F22" s="24" t="n"/>
      <c r="G22" s="25" t="n"/>
      <c r="H22" s="26">
        <f>IF(A22="","",IFERROR(G22*'Paramètres'!$B$13,0))</f>
        <v/>
      </c>
      <c r="I22" s="26">
        <f>IF(A22="","",IFERROR(G22*'Paramètres'!$B$14,0))</f>
        <v/>
      </c>
      <c r="J22" s="26">
        <f>IF(A22="","",IFERROR(G22+H22+I22,0))</f>
        <v/>
      </c>
      <c r="K22" s="27">
        <f>IF(B22="","",IFERROR(B22+'Paramètres'!$B$15,""))</f>
        <v/>
      </c>
      <c r="L22" s="26">
        <f>IF(A22="","",IFERROR(SUMIFS('Paiements'!$G$5:$G$504,'Paiements'!$C$5:$C$504,A22),0))</f>
        <v/>
      </c>
      <c r="M22" s="26">
        <f>IF(A22="","",IFERROR(MAX(0,J22-L22),0))</f>
        <v/>
      </c>
      <c r="N22" s="28">
        <f>IF(A22="","",IFERROR(IF(M22&lt;=0,"Payée",IF(L22&gt;0,"Partiellement payée",IF(K22&lt;TODAY(),"En retard",IF(K22=TODAY(),"Échue","À venir")))),""))</f>
        <v/>
      </c>
      <c r="O22" s="29">
        <f>IF(K22="","",IFERROR(K22-TODAY(),""))</f>
        <v/>
      </c>
      <c r="P22" s="24" t="n"/>
    </row>
    <row r="23">
      <c r="A23" s="22" t="n"/>
      <c r="B23" s="23" t="n"/>
      <c r="C23" s="24" t="n"/>
      <c r="D23" s="22" t="n"/>
      <c r="E23" s="22" t="n"/>
      <c r="F23" s="24" t="n"/>
      <c r="G23" s="25" t="n"/>
      <c r="H23" s="26">
        <f>IF(A23="","",IFERROR(G23*'Paramètres'!$B$13,0))</f>
        <v/>
      </c>
      <c r="I23" s="26">
        <f>IF(A23="","",IFERROR(G23*'Paramètres'!$B$14,0))</f>
        <v/>
      </c>
      <c r="J23" s="26">
        <f>IF(A23="","",IFERROR(G23+H23+I23,0))</f>
        <v/>
      </c>
      <c r="K23" s="27">
        <f>IF(B23="","",IFERROR(B23+'Paramètres'!$B$15,""))</f>
        <v/>
      </c>
      <c r="L23" s="26">
        <f>IF(A23="","",IFERROR(SUMIFS('Paiements'!$G$5:$G$504,'Paiements'!$C$5:$C$504,A23),0))</f>
        <v/>
      </c>
      <c r="M23" s="26">
        <f>IF(A23="","",IFERROR(MAX(0,J23-L23),0))</f>
        <v/>
      </c>
      <c r="N23" s="28">
        <f>IF(A23="","",IFERROR(IF(M23&lt;=0,"Payée",IF(L23&gt;0,"Partiellement payée",IF(K23&lt;TODAY(),"En retard",IF(K23=TODAY(),"Échue","À venir")))),""))</f>
        <v/>
      </c>
      <c r="O23" s="29">
        <f>IF(K23="","",IFERROR(K23-TODAY(),""))</f>
        <v/>
      </c>
      <c r="P23" s="24" t="n"/>
    </row>
    <row r="24">
      <c r="A24" s="22" t="n"/>
      <c r="B24" s="23" t="n"/>
      <c r="C24" s="24" t="n"/>
      <c r="D24" s="22" t="n"/>
      <c r="E24" s="22" t="n"/>
      <c r="F24" s="24" t="n"/>
      <c r="G24" s="25" t="n"/>
      <c r="H24" s="26">
        <f>IF(A24="","",IFERROR(G24*'Paramètres'!$B$13,0))</f>
        <v/>
      </c>
      <c r="I24" s="26">
        <f>IF(A24="","",IFERROR(G24*'Paramètres'!$B$14,0))</f>
        <v/>
      </c>
      <c r="J24" s="26">
        <f>IF(A24="","",IFERROR(G24+H24+I24,0))</f>
        <v/>
      </c>
      <c r="K24" s="27">
        <f>IF(B24="","",IFERROR(B24+'Paramètres'!$B$15,""))</f>
        <v/>
      </c>
      <c r="L24" s="26">
        <f>IF(A24="","",IFERROR(SUMIFS('Paiements'!$G$5:$G$504,'Paiements'!$C$5:$C$504,A24),0))</f>
        <v/>
      </c>
      <c r="M24" s="26">
        <f>IF(A24="","",IFERROR(MAX(0,J24-L24),0))</f>
        <v/>
      </c>
      <c r="N24" s="28">
        <f>IF(A24="","",IFERROR(IF(M24&lt;=0,"Payée",IF(L24&gt;0,"Partiellement payée",IF(K24&lt;TODAY(),"En retard",IF(K24=TODAY(),"Échue","À venir")))),""))</f>
        <v/>
      </c>
      <c r="O24" s="29">
        <f>IF(K24="","",IFERROR(K24-TODAY(),""))</f>
        <v/>
      </c>
      <c r="P24" s="24" t="n"/>
    </row>
    <row r="25">
      <c r="A25" s="22" t="n"/>
      <c r="B25" s="23" t="n"/>
      <c r="C25" s="24" t="n"/>
      <c r="D25" s="22" t="n"/>
      <c r="E25" s="22" t="n"/>
      <c r="F25" s="24" t="n"/>
      <c r="G25" s="25" t="n"/>
      <c r="H25" s="26">
        <f>IF(A25="","",IFERROR(G25*'Paramètres'!$B$13,0))</f>
        <v/>
      </c>
      <c r="I25" s="26">
        <f>IF(A25="","",IFERROR(G25*'Paramètres'!$B$14,0))</f>
        <v/>
      </c>
      <c r="J25" s="26">
        <f>IF(A25="","",IFERROR(G25+H25+I25,0))</f>
        <v/>
      </c>
      <c r="K25" s="27">
        <f>IF(B25="","",IFERROR(B25+'Paramètres'!$B$15,""))</f>
        <v/>
      </c>
      <c r="L25" s="26">
        <f>IF(A25="","",IFERROR(SUMIFS('Paiements'!$G$5:$G$504,'Paiements'!$C$5:$C$504,A25),0))</f>
        <v/>
      </c>
      <c r="M25" s="26">
        <f>IF(A25="","",IFERROR(MAX(0,J25-L25),0))</f>
        <v/>
      </c>
      <c r="N25" s="28">
        <f>IF(A25="","",IFERROR(IF(M25&lt;=0,"Payée",IF(L25&gt;0,"Partiellement payée",IF(K25&lt;TODAY(),"En retard",IF(K25=TODAY(),"Échue","À venir")))),""))</f>
        <v/>
      </c>
      <c r="O25" s="29">
        <f>IF(K25="","",IFERROR(K25-TODAY(),""))</f>
        <v/>
      </c>
      <c r="P25" s="24" t="n"/>
    </row>
    <row r="26">
      <c r="A26" s="22" t="n"/>
      <c r="B26" s="23" t="n"/>
      <c r="C26" s="24" t="n"/>
      <c r="D26" s="22" t="n"/>
      <c r="E26" s="22" t="n"/>
      <c r="F26" s="24" t="n"/>
      <c r="G26" s="25" t="n"/>
      <c r="H26" s="26">
        <f>IF(A26="","",IFERROR(G26*'Paramètres'!$B$13,0))</f>
        <v/>
      </c>
      <c r="I26" s="26">
        <f>IF(A26="","",IFERROR(G26*'Paramètres'!$B$14,0))</f>
        <v/>
      </c>
      <c r="J26" s="26">
        <f>IF(A26="","",IFERROR(G26+H26+I26,0))</f>
        <v/>
      </c>
      <c r="K26" s="27">
        <f>IF(B26="","",IFERROR(B26+'Paramètres'!$B$15,""))</f>
        <v/>
      </c>
      <c r="L26" s="26">
        <f>IF(A26="","",IFERROR(SUMIFS('Paiements'!$G$5:$G$504,'Paiements'!$C$5:$C$504,A26),0))</f>
        <v/>
      </c>
      <c r="M26" s="26">
        <f>IF(A26="","",IFERROR(MAX(0,J26-L26),0))</f>
        <v/>
      </c>
      <c r="N26" s="28">
        <f>IF(A26="","",IFERROR(IF(M26&lt;=0,"Payée",IF(L26&gt;0,"Partiellement payée",IF(K26&lt;TODAY(),"En retard",IF(K26=TODAY(),"Échue","À venir")))),""))</f>
        <v/>
      </c>
      <c r="O26" s="29">
        <f>IF(K26="","",IFERROR(K26-TODAY(),""))</f>
        <v/>
      </c>
      <c r="P26" s="24" t="n"/>
    </row>
    <row r="27">
      <c r="A27" s="22" t="n"/>
      <c r="B27" s="23" t="n"/>
      <c r="C27" s="24" t="n"/>
      <c r="D27" s="22" t="n"/>
      <c r="E27" s="22" t="n"/>
      <c r="F27" s="24" t="n"/>
      <c r="G27" s="25" t="n"/>
      <c r="H27" s="26">
        <f>IF(A27="","",IFERROR(G27*'Paramètres'!$B$13,0))</f>
        <v/>
      </c>
      <c r="I27" s="26">
        <f>IF(A27="","",IFERROR(G27*'Paramètres'!$B$14,0))</f>
        <v/>
      </c>
      <c r="J27" s="26">
        <f>IF(A27="","",IFERROR(G27+H27+I27,0))</f>
        <v/>
      </c>
      <c r="K27" s="27">
        <f>IF(B27="","",IFERROR(B27+'Paramètres'!$B$15,""))</f>
        <v/>
      </c>
      <c r="L27" s="26">
        <f>IF(A27="","",IFERROR(SUMIFS('Paiements'!$G$5:$G$504,'Paiements'!$C$5:$C$504,A27),0))</f>
        <v/>
      </c>
      <c r="M27" s="26">
        <f>IF(A27="","",IFERROR(MAX(0,J27-L27),0))</f>
        <v/>
      </c>
      <c r="N27" s="28">
        <f>IF(A27="","",IFERROR(IF(M27&lt;=0,"Payée",IF(L27&gt;0,"Partiellement payée",IF(K27&lt;TODAY(),"En retard",IF(K27=TODAY(),"Échue","À venir")))),""))</f>
        <v/>
      </c>
      <c r="O27" s="29">
        <f>IF(K27="","",IFERROR(K27-TODAY(),""))</f>
        <v/>
      </c>
      <c r="P27" s="24" t="n"/>
    </row>
    <row r="28">
      <c r="A28" s="22" t="n"/>
      <c r="B28" s="23" t="n"/>
      <c r="C28" s="24" t="n"/>
      <c r="D28" s="22" t="n"/>
      <c r="E28" s="22" t="n"/>
      <c r="F28" s="24" t="n"/>
      <c r="G28" s="25" t="n"/>
      <c r="H28" s="26">
        <f>IF(A28="","",IFERROR(G28*'Paramètres'!$B$13,0))</f>
        <v/>
      </c>
      <c r="I28" s="26">
        <f>IF(A28="","",IFERROR(G28*'Paramètres'!$B$14,0))</f>
        <v/>
      </c>
      <c r="J28" s="26">
        <f>IF(A28="","",IFERROR(G28+H28+I28,0))</f>
        <v/>
      </c>
      <c r="K28" s="27">
        <f>IF(B28="","",IFERROR(B28+'Paramètres'!$B$15,""))</f>
        <v/>
      </c>
      <c r="L28" s="26">
        <f>IF(A28="","",IFERROR(SUMIFS('Paiements'!$G$5:$G$504,'Paiements'!$C$5:$C$504,A28),0))</f>
        <v/>
      </c>
      <c r="M28" s="26">
        <f>IF(A28="","",IFERROR(MAX(0,J28-L28),0))</f>
        <v/>
      </c>
      <c r="N28" s="28">
        <f>IF(A28="","",IFERROR(IF(M28&lt;=0,"Payée",IF(L28&gt;0,"Partiellement payée",IF(K28&lt;TODAY(),"En retard",IF(K28=TODAY(),"Échue","À venir")))),""))</f>
        <v/>
      </c>
      <c r="O28" s="29">
        <f>IF(K28="","",IFERROR(K28-TODAY(),""))</f>
        <v/>
      </c>
      <c r="P28" s="24" t="n"/>
    </row>
    <row r="29">
      <c r="A29" s="22" t="n"/>
      <c r="B29" s="23" t="n"/>
      <c r="C29" s="24" t="n"/>
      <c r="D29" s="22" t="n"/>
      <c r="E29" s="22" t="n"/>
      <c r="F29" s="24" t="n"/>
      <c r="G29" s="25" t="n"/>
      <c r="H29" s="26">
        <f>IF(A29="","",IFERROR(G29*'Paramètres'!$B$13,0))</f>
        <v/>
      </c>
      <c r="I29" s="26">
        <f>IF(A29="","",IFERROR(G29*'Paramètres'!$B$14,0))</f>
        <v/>
      </c>
      <c r="J29" s="26">
        <f>IF(A29="","",IFERROR(G29+H29+I29,0))</f>
        <v/>
      </c>
      <c r="K29" s="27">
        <f>IF(B29="","",IFERROR(B29+'Paramètres'!$B$15,""))</f>
        <v/>
      </c>
      <c r="L29" s="26">
        <f>IF(A29="","",IFERROR(SUMIFS('Paiements'!$G$5:$G$504,'Paiements'!$C$5:$C$504,A29),0))</f>
        <v/>
      </c>
      <c r="M29" s="26">
        <f>IF(A29="","",IFERROR(MAX(0,J29-L29),0))</f>
        <v/>
      </c>
      <c r="N29" s="28">
        <f>IF(A29="","",IFERROR(IF(M29&lt;=0,"Payée",IF(L29&gt;0,"Partiellement payée",IF(K29&lt;TODAY(),"En retard",IF(K29=TODAY(),"Échue","À venir")))),""))</f>
        <v/>
      </c>
      <c r="O29" s="29">
        <f>IF(K29="","",IFERROR(K29-TODAY(),""))</f>
        <v/>
      </c>
      <c r="P29" s="24" t="n"/>
    </row>
    <row r="30">
      <c r="A30" s="22" t="n"/>
      <c r="B30" s="23" t="n"/>
      <c r="C30" s="24" t="n"/>
      <c r="D30" s="22" t="n"/>
      <c r="E30" s="22" t="n"/>
      <c r="F30" s="24" t="n"/>
      <c r="G30" s="25" t="n"/>
      <c r="H30" s="26">
        <f>IF(A30="","",IFERROR(G30*'Paramètres'!$B$13,0))</f>
        <v/>
      </c>
      <c r="I30" s="26">
        <f>IF(A30="","",IFERROR(G30*'Paramètres'!$B$14,0))</f>
        <v/>
      </c>
      <c r="J30" s="26">
        <f>IF(A30="","",IFERROR(G30+H30+I30,0))</f>
        <v/>
      </c>
      <c r="K30" s="27">
        <f>IF(B30="","",IFERROR(B30+'Paramètres'!$B$15,""))</f>
        <v/>
      </c>
      <c r="L30" s="26">
        <f>IF(A30="","",IFERROR(SUMIFS('Paiements'!$G$5:$G$504,'Paiements'!$C$5:$C$504,A30),0))</f>
        <v/>
      </c>
      <c r="M30" s="26">
        <f>IF(A30="","",IFERROR(MAX(0,J30-L30),0))</f>
        <v/>
      </c>
      <c r="N30" s="28">
        <f>IF(A30="","",IFERROR(IF(M30&lt;=0,"Payée",IF(L30&gt;0,"Partiellement payée",IF(K30&lt;TODAY(),"En retard",IF(K30=TODAY(),"Échue","À venir")))),""))</f>
        <v/>
      </c>
      <c r="O30" s="29">
        <f>IF(K30="","",IFERROR(K30-TODAY(),""))</f>
        <v/>
      </c>
      <c r="P30" s="24" t="n"/>
    </row>
    <row r="31">
      <c r="A31" s="22" t="n"/>
      <c r="B31" s="23" t="n"/>
      <c r="C31" s="24" t="n"/>
      <c r="D31" s="22" t="n"/>
      <c r="E31" s="22" t="n"/>
      <c r="F31" s="24" t="n"/>
      <c r="G31" s="25" t="n"/>
      <c r="H31" s="26">
        <f>IF(A31="","",IFERROR(G31*'Paramètres'!$B$13,0))</f>
        <v/>
      </c>
      <c r="I31" s="26">
        <f>IF(A31="","",IFERROR(G31*'Paramètres'!$B$14,0))</f>
        <v/>
      </c>
      <c r="J31" s="26">
        <f>IF(A31="","",IFERROR(G31+H31+I31,0))</f>
        <v/>
      </c>
      <c r="K31" s="27">
        <f>IF(B31="","",IFERROR(B31+'Paramètres'!$B$15,""))</f>
        <v/>
      </c>
      <c r="L31" s="26">
        <f>IF(A31="","",IFERROR(SUMIFS('Paiements'!$G$5:$G$504,'Paiements'!$C$5:$C$504,A31),0))</f>
        <v/>
      </c>
      <c r="M31" s="26">
        <f>IF(A31="","",IFERROR(MAX(0,J31-L31),0))</f>
        <v/>
      </c>
      <c r="N31" s="28">
        <f>IF(A31="","",IFERROR(IF(M31&lt;=0,"Payée",IF(L31&gt;0,"Partiellement payée",IF(K31&lt;TODAY(),"En retard",IF(K31=TODAY(),"Échue","À venir")))),""))</f>
        <v/>
      </c>
      <c r="O31" s="29">
        <f>IF(K31="","",IFERROR(K31-TODAY(),""))</f>
        <v/>
      </c>
      <c r="P31" s="24" t="n"/>
    </row>
    <row r="32">
      <c r="A32" s="22" t="n"/>
      <c r="B32" s="23" t="n"/>
      <c r="C32" s="24" t="n"/>
      <c r="D32" s="22" t="n"/>
      <c r="E32" s="22" t="n"/>
      <c r="F32" s="24" t="n"/>
      <c r="G32" s="25" t="n"/>
      <c r="H32" s="26">
        <f>IF(A32="","",IFERROR(G32*'Paramètres'!$B$13,0))</f>
        <v/>
      </c>
      <c r="I32" s="26">
        <f>IF(A32="","",IFERROR(G32*'Paramètres'!$B$14,0))</f>
        <v/>
      </c>
      <c r="J32" s="26">
        <f>IF(A32="","",IFERROR(G32+H32+I32,0))</f>
        <v/>
      </c>
      <c r="K32" s="27">
        <f>IF(B32="","",IFERROR(B32+'Paramètres'!$B$15,""))</f>
        <v/>
      </c>
      <c r="L32" s="26">
        <f>IF(A32="","",IFERROR(SUMIFS('Paiements'!$G$5:$G$504,'Paiements'!$C$5:$C$504,A32),0))</f>
        <v/>
      </c>
      <c r="M32" s="26">
        <f>IF(A32="","",IFERROR(MAX(0,J32-L32),0))</f>
        <v/>
      </c>
      <c r="N32" s="28">
        <f>IF(A32="","",IFERROR(IF(M32&lt;=0,"Payée",IF(L32&gt;0,"Partiellement payée",IF(K32&lt;TODAY(),"En retard",IF(K32=TODAY(),"Échue","À venir")))),""))</f>
        <v/>
      </c>
      <c r="O32" s="29">
        <f>IF(K32="","",IFERROR(K32-TODAY(),""))</f>
        <v/>
      </c>
      <c r="P32" s="24" t="n"/>
    </row>
    <row r="33">
      <c r="A33" s="22" t="n"/>
      <c r="B33" s="23" t="n"/>
      <c r="C33" s="24" t="n"/>
      <c r="D33" s="22" t="n"/>
      <c r="E33" s="22" t="n"/>
      <c r="F33" s="24" t="n"/>
      <c r="G33" s="25" t="n"/>
      <c r="H33" s="26">
        <f>IF(A33="","",IFERROR(G33*'Paramètres'!$B$13,0))</f>
        <v/>
      </c>
      <c r="I33" s="26">
        <f>IF(A33="","",IFERROR(G33*'Paramètres'!$B$14,0))</f>
        <v/>
      </c>
      <c r="J33" s="26">
        <f>IF(A33="","",IFERROR(G33+H33+I33,0))</f>
        <v/>
      </c>
      <c r="K33" s="27">
        <f>IF(B33="","",IFERROR(B33+'Paramètres'!$B$15,""))</f>
        <v/>
      </c>
      <c r="L33" s="26">
        <f>IF(A33="","",IFERROR(SUMIFS('Paiements'!$G$5:$G$504,'Paiements'!$C$5:$C$504,A33),0))</f>
        <v/>
      </c>
      <c r="M33" s="26">
        <f>IF(A33="","",IFERROR(MAX(0,J33-L33),0))</f>
        <v/>
      </c>
      <c r="N33" s="28">
        <f>IF(A33="","",IFERROR(IF(M33&lt;=0,"Payée",IF(L33&gt;0,"Partiellement payée",IF(K33&lt;TODAY(),"En retard",IF(K33=TODAY(),"Échue","À venir")))),""))</f>
        <v/>
      </c>
      <c r="O33" s="29">
        <f>IF(K33="","",IFERROR(K33-TODAY(),""))</f>
        <v/>
      </c>
      <c r="P33" s="24" t="n"/>
    </row>
    <row r="34">
      <c r="A34" s="22" t="n"/>
      <c r="B34" s="23" t="n"/>
      <c r="C34" s="24" t="n"/>
      <c r="D34" s="22" t="n"/>
      <c r="E34" s="22" t="n"/>
      <c r="F34" s="24" t="n"/>
      <c r="G34" s="25" t="n"/>
      <c r="H34" s="26">
        <f>IF(A34="","",IFERROR(G34*'Paramètres'!$B$13,0))</f>
        <v/>
      </c>
      <c r="I34" s="26">
        <f>IF(A34="","",IFERROR(G34*'Paramètres'!$B$14,0))</f>
        <v/>
      </c>
      <c r="J34" s="26">
        <f>IF(A34="","",IFERROR(G34+H34+I34,0))</f>
        <v/>
      </c>
      <c r="K34" s="27">
        <f>IF(B34="","",IFERROR(B34+'Paramètres'!$B$15,""))</f>
        <v/>
      </c>
      <c r="L34" s="26">
        <f>IF(A34="","",IFERROR(SUMIFS('Paiements'!$G$5:$G$504,'Paiements'!$C$5:$C$504,A34),0))</f>
        <v/>
      </c>
      <c r="M34" s="26">
        <f>IF(A34="","",IFERROR(MAX(0,J34-L34),0))</f>
        <v/>
      </c>
      <c r="N34" s="28">
        <f>IF(A34="","",IFERROR(IF(M34&lt;=0,"Payée",IF(L34&gt;0,"Partiellement payée",IF(K34&lt;TODAY(),"En retard",IF(K34=TODAY(),"Échue","À venir")))),""))</f>
        <v/>
      </c>
      <c r="O34" s="29">
        <f>IF(K34="","",IFERROR(K34-TODAY(),""))</f>
        <v/>
      </c>
      <c r="P34" s="24" t="n"/>
    </row>
    <row r="35">
      <c r="A35" s="22" t="n"/>
      <c r="B35" s="23" t="n"/>
      <c r="C35" s="24" t="n"/>
      <c r="D35" s="22" t="n"/>
      <c r="E35" s="22" t="n"/>
      <c r="F35" s="24" t="n"/>
      <c r="G35" s="25" t="n"/>
      <c r="H35" s="26">
        <f>IF(A35="","",IFERROR(G35*'Paramètres'!$B$13,0))</f>
        <v/>
      </c>
      <c r="I35" s="26">
        <f>IF(A35="","",IFERROR(G35*'Paramètres'!$B$14,0))</f>
        <v/>
      </c>
      <c r="J35" s="26">
        <f>IF(A35="","",IFERROR(G35+H35+I35,0))</f>
        <v/>
      </c>
      <c r="K35" s="27">
        <f>IF(B35="","",IFERROR(B35+'Paramètres'!$B$15,""))</f>
        <v/>
      </c>
      <c r="L35" s="26">
        <f>IF(A35="","",IFERROR(SUMIFS('Paiements'!$G$5:$G$504,'Paiements'!$C$5:$C$504,A35),0))</f>
        <v/>
      </c>
      <c r="M35" s="26">
        <f>IF(A35="","",IFERROR(MAX(0,J35-L35),0))</f>
        <v/>
      </c>
      <c r="N35" s="28">
        <f>IF(A35="","",IFERROR(IF(M35&lt;=0,"Payée",IF(L35&gt;0,"Partiellement payée",IF(K35&lt;TODAY(),"En retard",IF(K35=TODAY(),"Échue","À venir")))),""))</f>
        <v/>
      </c>
      <c r="O35" s="29">
        <f>IF(K35="","",IFERROR(K35-TODAY(),""))</f>
        <v/>
      </c>
      <c r="P35" s="24" t="n"/>
    </row>
    <row r="36">
      <c r="A36" s="22" t="n"/>
      <c r="B36" s="23" t="n"/>
      <c r="C36" s="24" t="n"/>
      <c r="D36" s="22" t="n"/>
      <c r="E36" s="22" t="n"/>
      <c r="F36" s="24" t="n"/>
      <c r="G36" s="25" t="n"/>
      <c r="H36" s="26">
        <f>IF(A36="","",IFERROR(G36*'Paramètres'!$B$13,0))</f>
        <v/>
      </c>
      <c r="I36" s="26">
        <f>IF(A36="","",IFERROR(G36*'Paramètres'!$B$14,0))</f>
        <v/>
      </c>
      <c r="J36" s="26">
        <f>IF(A36="","",IFERROR(G36+H36+I36,0))</f>
        <v/>
      </c>
      <c r="K36" s="27">
        <f>IF(B36="","",IFERROR(B36+'Paramètres'!$B$15,""))</f>
        <v/>
      </c>
      <c r="L36" s="26">
        <f>IF(A36="","",IFERROR(SUMIFS('Paiements'!$G$5:$G$504,'Paiements'!$C$5:$C$504,A36),0))</f>
        <v/>
      </c>
      <c r="M36" s="26">
        <f>IF(A36="","",IFERROR(MAX(0,J36-L36),0))</f>
        <v/>
      </c>
      <c r="N36" s="28">
        <f>IF(A36="","",IFERROR(IF(M36&lt;=0,"Payée",IF(L36&gt;0,"Partiellement payée",IF(K36&lt;TODAY(),"En retard",IF(K36=TODAY(),"Échue","À venir")))),""))</f>
        <v/>
      </c>
      <c r="O36" s="29">
        <f>IF(K36="","",IFERROR(K36-TODAY(),""))</f>
        <v/>
      </c>
      <c r="P36" s="24" t="n"/>
    </row>
    <row r="37">
      <c r="A37" s="22" t="n"/>
      <c r="B37" s="23" t="n"/>
      <c r="C37" s="24" t="n"/>
      <c r="D37" s="22" t="n"/>
      <c r="E37" s="22" t="n"/>
      <c r="F37" s="24" t="n"/>
      <c r="G37" s="25" t="n"/>
      <c r="H37" s="26">
        <f>IF(A37="","",IFERROR(G37*'Paramètres'!$B$13,0))</f>
        <v/>
      </c>
      <c r="I37" s="26">
        <f>IF(A37="","",IFERROR(G37*'Paramètres'!$B$14,0))</f>
        <v/>
      </c>
      <c r="J37" s="26">
        <f>IF(A37="","",IFERROR(G37+H37+I37,0))</f>
        <v/>
      </c>
      <c r="K37" s="27">
        <f>IF(B37="","",IFERROR(B37+'Paramètres'!$B$15,""))</f>
        <v/>
      </c>
      <c r="L37" s="26">
        <f>IF(A37="","",IFERROR(SUMIFS('Paiements'!$G$5:$G$504,'Paiements'!$C$5:$C$504,A37),0))</f>
        <v/>
      </c>
      <c r="M37" s="26">
        <f>IF(A37="","",IFERROR(MAX(0,J37-L37),0))</f>
        <v/>
      </c>
      <c r="N37" s="28">
        <f>IF(A37="","",IFERROR(IF(M37&lt;=0,"Payée",IF(L37&gt;0,"Partiellement payée",IF(K37&lt;TODAY(),"En retard",IF(K37=TODAY(),"Échue","À venir")))),""))</f>
        <v/>
      </c>
      <c r="O37" s="29">
        <f>IF(K37="","",IFERROR(K37-TODAY(),""))</f>
        <v/>
      </c>
      <c r="P37" s="24" t="n"/>
    </row>
    <row r="38">
      <c r="A38" s="22" t="n"/>
      <c r="B38" s="23" t="n"/>
      <c r="C38" s="24" t="n"/>
      <c r="D38" s="22" t="n"/>
      <c r="E38" s="22" t="n"/>
      <c r="F38" s="24" t="n"/>
      <c r="G38" s="25" t="n"/>
      <c r="H38" s="26">
        <f>IF(A38="","",IFERROR(G38*'Paramètres'!$B$13,0))</f>
        <v/>
      </c>
      <c r="I38" s="26">
        <f>IF(A38="","",IFERROR(G38*'Paramètres'!$B$14,0))</f>
        <v/>
      </c>
      <c r="J38" s="26">
        <f>IF(A38="","",IFERROR(G38+H38+I38,0))</f>
        <v/>
      </c>
      <c r="K38" s="27">
        <f>IF(B38="","",IFERROR(B38+'Paramètres'!$B$15,""))</f>
        <v/>
      </c>
      <c r="L38" s="26">
        <f>IF(A38="","",IFERROR(SUMIFS('Paiements'!$G$5:$G$504,'Paiements'!$C$5:$C$504,A38),0))</f>
        <v/>
      </c>
      <c r="M38" s="26">
        <f>IF(A38="","",IFERROR(MAX(0,J38-L38),0))</f>
        <v/>
      </c>
      <c r="N38" s="28">
        <f>IF(A38="","",IFERROR(IF(M38&lt;=0,"Payée",IF(L38&gt;0,"Partiellement payée",IF(K38&lt;TODAY(),"En retard",IF(K38=TODAY(),"Échue","À venir")))),""))</f>
        <v/>
      </c>
      <c r="O38" s="29">
        <f>IF(K38="","",IFERROR(K38-TODAY(),""))</f>
        <v/>
      </c>
      <c r="P38" s="24" t="n"/>
    </row>
    <row r="39">
      <c r="A39" s="22" t="n"/>
      <c r="B39" s="23" t="n"/>
      <c r="C39" s="24" t="n"/>
      <c r="D39" s="22" t="n"/>
      <c r="E39" s="22" t="n"/>
      <c r="F39" s="24" t="n"/>
      <c r="G39" s="25" t="n"/>
      <c r="H39" s="26">
        <f>IF(A39="","",IFERROR(G39*'Paramètres'!$B$13,0))</f>
        <v/>
      </c>
      <c r="I39" s="26">
        <f>IF(A39="","",IFERROR(G39*'Paramètres'!$B$14,0))</f>
        <v/>
      </c>
      <c r="J39" s="26">
        <f>IF(A39="","",IFERROR(G39+H39+I39,0))</f>
        <v/>
      </c>
      <c r="K39" s="27">
        <f>IF(B39="","",IFERROR(B39+'Paramètres'!$B$15,""))</f>
        <v/>
      </c>
      <c r="L39" s="26">
        <f>IF(A39="","",IFERROR(SUMIFS('Paiements'!$G$5:$G$504,'Paiements'!$C$5:$C$504,A39),0))</f>
        <v/>
      </c>
      <c r="M39" s="26">
        <f>IF(A39="","",IFERROR(MAX(0,J39-L39),0))</f>
        <v/>
      </c>
      <c r="N39" s="28">
        <f>IF(A39="","",IFERROR(IF(M39&lt;=0,"Payée",IF(L39&gt;0,"Partiellement payée",IF(K39&lt;TODAY(),"En retard",IF(K39=TODAY(),"Échue","À venir")))),""))</f>
        <v/>
      </c>
      <c r="O39" s="29">
        <f>IF(K39="","",IFERROR(K39-TODAY(),""))</f>
        <v/>
      </c>
      <c r="P39" s="24" t="n"/>
    </row>
    <row r="40">
      <c r="A40" s="22" t="n"/>
      <c r="B40" s="23" t="n"/>
      <c r="C40" s="24" t="n"/>
      <c r="D40" s="22" t="n"/>
      <c r="E40" s="22" t="n"/>
      <c r="F40" s="24" t="n"/>
      <c r="G40" s="25" t="n"/>
      <c r="H40" s="26">
        <f>IF(A40="","",IFERROR(G40*'Paramètres'!$B$13,0))</f>
        <v/>
      </c>
      <c r="I40" s="26">
        <f>IF(A40="","",IFERROR(G40*'Paramètres'!$B$14,0))</f>
        <v/>
      </c>
      <c r="J40" s="26">
        <f>IF(A40="","",IFERROR(G40+H40+I40,0))</f>
        <v/>
      </c>
      <c r="K40" s="27">
        <f>IF(B40="","",IFERROR(B40+'Paramètres'!$B$15,""))</f>
        <v/>
      </c>
      <c r="L40" s="26">
        <f>IF(A40="","",IFERROR(SUMIFS('Paiements'!$G$5:$G$504,'Paiements'!$C$5:$C$504,A40),0))</f>
        <v/>
      </c>
      <c r="M40" s="26">
        <f>IF(A40="","",IFERROR(MAX(0,J40-L40),0))</f>
        <v/>
      </c>
      <c r="N40" s="28">
        <f>IF(A40="","",IFERROR(IF(M40&lt;=0,"Payée",IF(L40&gt;0,"Partiellement payée",IF(K40&lt;TODAY(),"En retard",IF(K40=TODAY(),"Échue","À venir")))),""))</f>
        <v/>
      </c>
      <c r="O40" s="29">
        <f>IF(K40="","",IFERROR(K40-TODAY(),""))</f>
        <v/>
      </c>
      <c r="P40" s="24" t="n"/>
    </row>
    <row r="41">
      <c r="A41" s="22" t="n"/>
      <c r="B41" s="23" t="n"/>
      <c r="C41" s="24" t="n"/>
      <c r="D41" s="22" t="n"/>
      <c r="E41" s="22" t="n"/>
      <c r="F41" s="24" t="n"/>
      <c r="G41" s="25" t="n"/>
      <c r="H41" s="26">
        <f>IF(A41="","",IFERROR(G41*'Paramètres'!$B$13,0))</f>
        <v/>
      </c>
      <c r="I41" s="26">
        <f>IF(A41="","",IFERROR(G41*'Paramètres'!$B$14,0))</f>
        <v/>
      </c>
      <c r="J41" s="26">
        <f>IF(A41="","",IFERROR(G41+H41+I41,0))</f>
        <v/>
      </c>
      <c r="K41" s="27">
        <f>IF(B41="","",IFERROR(B41+'Paramètres'!$B$15,""))</f>
        <v/>
      </c>
      <c r="L41" s="26">
        <f>IF(A41="","",IFERROR(SUMIFS('Paiements'!$G$5:$G$504,'Paiements'!$C$5:$C$504,A41),0))</f>
        <v/>
      </c>
      <c r="M41" s="26">
        <f>IF(A41="","",IFERROR(MAX(0,J41-L41),0))</f>
        <v/>
      </c>
      <c r="N41" s="28">
        <f>IF(A41="","",IFERROR(IF(M41&lt;=0,"Payée",IF(L41&gt;0,"Partiellement payée",IF(K41&lt;TODAY(),"En retard",IF(K41=TODAY(),"Échue","À venir")))),""))</f>
        <v/>
      </c>
      <c r="O41" s="29">
        <f>IF(K41="","",IFERROR(K41-TODAY(),""))</f>
        <v/>
      </c>
      <c r="P41" s="24" t="n"/>
    </row>
    <row r="42">
      <c r="A42" s="22" t="n"/>
      <c r="B42" s="23" t="n"/>
      <c r="C42" s="24" t="n"/>
      <c r="D42" s="22" t="n"/>
      <c r="E42" s="22" t="n"/>
      <c r="F42" s="24" t="n"/>
      <c r="G42" s="25" t="n"/>
      <c r="H42" s="26">
        <f>IF(A42="","",IFERROR(G42*'Paramètres'!$B$13,0))</f>
        <v/>
      </c>
      <c r="I42" s="26">
        <f>IF(A42="","",IFERROR(G42*'Paramètres'!$B$14,0))</f>
        <v/>
      </c>
      <c r="J42" s="26">
        <f>IF(A42="","",IFERROR(G42+H42+I42,0))</f>
        <v/>
      </c>
      <c r="K42" s="27">
        <f>IF(B42="","",IFERROR(B42+'Paramètres'!$B$15,""))</f>
        <v/>
      </c>
      <c r="L42" s="26">
        <f>IF(A42="","",IFERROR(SUMIFS('Paiements'!$G$5:$G$504,'Paiements'!$C$5:$C$504,A42),0))</f>
        <v/>
      </c>
      <c r="M42" s="26">
        <f>IF(A42="","",IFERROR(MAX(0,J42-L42),0))</f>
        <v/>
      </c>
      <c r="N42" s="28">
        <f>IF(A42="","",IFERROR(IF(M42&lt;=0,"Payée",IF(L42&gt;0,"Partiellement payée",IF(K42&lt;TODAY(),"En retard",IF(K42=TODAY(),"Échue","À venir")))),""))</f>
        <v/>
      </c>
      <c r="O42" s="29">
        <f>IF(K42="","",IFERROR(K42-TODAY(),""))</f>
        <v/>
      </c>
      <c r="P42" s="24" t="n"/>
    </row>
    <row r="43">
      <c r="A43" s="22" t="n"/>
      <c r="B43" s="23" t="n"/>
      <c r="C43" s="24" t="n"/>
      <c r="D43" s="22" t="n"/>
      <c r="E43" s="22" t="n"/>
      <c r="F43" s="24" t="n"/>
      <c r="G43" s="25" t="n"/>
      <c r="H43" s="26">
        <f>IF(A43="","",IFERROR(G43*'Paramètres'!$B$13,0))</f>
        <v/>
      </c>
      <c r="I43" s="26">
        <f>IF(A43="","",IFERROR(G43*'Paramètres'!$B$14,0))</f>
        <v/>
      </c>
      <c r="J43" s="26">
        <f>IF(A43="","",IFERROR(G43+H43+I43,0))</f>
        <v/>
      </c>
      <c r="K43" s="27">
        <f>IF(B43="","",IFERROR(B43+'Paramètres'!$B$15,""))</f>
        <v/>
      </c>
      <c r="L43" s="26">
        <f>IF(A43="","",IFERROR(SUMIFS('Paiements'!$G$5:$G$504,'Paiements'!$C$5:$C$504,A43),0))</f>
        <v/>
      </c>
      <c r="M43" s="26">
        <f>IF(A43="","",IFERROR(MAX(0,J43-L43),0))</f>
        <v/>
      </c>
      <c r="N43" s="28">
        <f>IF(A43="","",IFERROR(IF(M43&lt;=0,"Payée",IF(L43&gt;0,"Partiellement payée",IF(K43&lt;TODAY(),"En retard",IF(K43=TODAY(),"Échue","À venir")))),""))</f>
        <v/>
      </c>
      <c r="O43" s="29">
        <f>IF(K43="","",IFERROR(K43-TODAY(),""))</f>
        <v/>
      </c>
      <c r="P43" s="24" t="n"/>
    </row>
    <row r="44">
      <c r="A44" s="22" t="n"/>
      <c r="B44" s="23" t="n"/>
      <c r="C44" s="24" t="n"/>
      <c r="D44" s="22" t="n"/>
      <c r="E44" s="22" t="n"/>
      <c r="F44" s="24" t="n"/>
      <c r="G44" s="25" t="n"/>
      <c r="H44" s="26">
        <f>IF(A44="","",IFERROR(G44*'Paramètres'!$B$13,0))</f>
        <v/>
      </c>
      <c r="I44" s="26">
        <f>IF(A44="","",IFERROR(G44*'Paramètres'!$B$14,0))</f>
        <v/>
      </c>
      <c r="J44" s="26">
        <f>IF(A44="","",IFERROR(G44+H44+I44,0))</f>
        <v/>
      </c>
      <c r="K44" s="27">
        <f>IF(B44="","",IFERROR(B44+'Paramètres'!$B$15,""))</f>
        <v/>
      </c>
      <c r="L44" s="26">
        <f>IF(A44="","",IFERROR(SUMIFS('Paiements'!$G$5:$G$504,'Paiements'!$C$5:$C$504,A44),0))</f>
        <v/>
      </c>
      <c r="M44" s="26">
        <f>IF(A44="","",IFERROR(MAX(0,J44-L44),0))</f>
        <v/>
      </c>
      <c r="N44" s="28">
        <f>IF(A44="","",IFERROR(IF(M44&lt;=0,"Payée",IF(L44&gt;0,"Partiellement payée",IF(K44&lt;TODAY(),"En retard",IF(K44=TODAY(),"Échue","À venir")))),""))</f>
        <v/>
      </c>
      <c r="O44" s="29">
        <f>IF(K44="","",IFERROR(K44-TODAY(),""))</f>
        <v/>
      </c>
      <c r="P44" s="24" t="n"/>
    </row>
    <row r="45">
      <c r="A45" s="22" t="n"/>
      <c r="B45" s="23" t="n"/>
      <c r="C45" s="24" t="n"/>
      <c r="D45" s="22" t="n"/>
      <c r="E45" s="22" t="n"/>
      <c r="F45" s="24" t="n"/>
      <c r="G45" s="25" t="n"/>
      <c r="H45" s="26">
        <f>IF(A45="","",IFERROR(G45*'Paramètres'!$B$13,0))</f>
        <v/>
      </c>
      <c r="I45" s="26">
        <f>IF(A45="","",IFERROR(G45*'Paramètres'!$B$14,0))</f>
        <v/>
      </c>
      <c r="J45" s="26">
        <f>IF(A45="","",IFERROR(G45+H45+I45,0))</f>
        <v/>
      </c>
      <c r="K45" s="27">
        <f>IF(B45="","",IFERROR(B45+'Paramètres'!$B$15,""))</f>
        <v/>
      </c>
      <c r="L45" s="26">
        <f>IF(A45="","",IFERROR(SUMIFS('Paiements'!$G$5:$G$504,'Paiements'!$C$5:$C$504,A45),0))</f>
        <v/>
      </c>
      <c r="M45" s="26">
        <f>IF(A45="","",IFERROR(MAX(0,J45-L45),0))</f>
        <v/>
      </c>
      <c r="N45" s="28">
        <f>IF(A45="","",IFERROR(IF(M45&lt;=0,"Payée",IF(L45&gt;0,"Partiellement payée",IF(K45&lt;TODAY(),"En retard",IF(K45=TODAY(),"Échue","À venir")))),""))</f>
        <v/>
      </c>
      <c r="O45" s="29">
        <f>IF(K45="","",IFERROR(K45-TODAY(),""))</f>
        <v/>
      </c>
      <c r="P45" s="24" t="n"/>
    </row>
    <row r="46">
      <c r="A46" s="22" t="n"/>
      <c r="B46" s="23" t="n"/>
      <c r="C46" s="24" t="n"/>
      <c r="D46" s="22" t="n"/>
      <c r="E46" s="22" t="n"/>
      <c r="F46" s="24" t="n"/>
      <c r="G46" s="25" t="n"/>
      <c r="H46" s="26">
        <f>IF(A46="","",IFERROR(G46*'Paramètres'!$B$13,0))</f>
        <v/>
      </c>
      <c r="I46" s="26">
        <f>IF(A46="","",IFERROR(G46*'Paramètres'!$B$14,0))</f>
        <v/>
      </c>
      <c r="J46" s="26">
        <f>IF(A46="","",IFERROR(G46+H46+I46,0))</f>
        <v/>
      </c>
      <c r="K46" s="27">
        <f>IF(B46="","",IFERROR(B46+'Paramètres'!$B$15,""))</f>
        <v/>
      </c>
      <c r="L46" s="26">
        <f>IF(A46="","",IFERROR(SUMIFS('Paiements'!$G$5:$G$504,'Paiements'!$C$5:$C$504,A46),0))</f>
        <v/>
      </c>
      <c r="M46" s="26">
        <f>IF(A46="","",IFERROR(MAX(0,J46-L46),0))</f>
        <v/>
      </c>
      <c r="N46" s="28">
        <f>IF(A46="","",IFERROR(IF(M46&lt;=0,"Payée",IF(L46&gt;0,"Partiellement payée",IF(K46&lt;TODAY(),"En retard",IF(K46=TODAY(),"Échue","À venir")))),""))</f>
        <v/>
      </c>
      <c r="O46" s="29">
        <f>IF(K46="","",IFERROR(K46-TODAY(),""))</f>
        <v/>
      </c>
      <c r="P46" s="24" t="n"/>
    </row>
    <row r="47">
      <c r="A47" s="22" t="n"/>
      <c r="B47" s="23" t="n"/>
      <c r="C47" s="24" t="n"/>
      <c r="D47" s="22" t="n"/>
      <c r="E47" s="22" t="n"/>
      <c r="F47" s="24" t="n"/>
      <c r="G47" s="25" t="n"/>
      <c r="H47" s="26">
        <f>IF(A47="","",IFERROR(G47*'Paramètres'!$B$13,0))</f>
        <v/>
      </c>
      <c r="I47" s="26">
        <f>IF(A47="","",IFERROR(G47*'Paramètres'!$B$14,0))</f>
        <v/>
      </c>
      <c r="J47" s="26">
        <f>IF(A47="","",IFERROR(G47+H47+I47,0))</f>
        <v/>
      </c>
      <c r="K47" s="27">
        <f>IF(B47="","",IFERROR(B47+'Paramètres'!$B$15,""))</f>
        <v/>
      </c>
      <c r="L47" s="26">
        <f>IF(A47="","",IFERROR(SUMIFS('Paiements'!$G$5:$G$504,'Paiements'!$C$5:$C$504,A47),0))</f>
        <v/>
      </c>
      <c r="M47" s="26">
        <f>IF(A47="","",IFERROR(MAX(0,J47-L47),0))</f>
        <v/>
      </c>
      <c r="N47" s="28">
        <f>IF(A47="","",IFERROR(IF(M47&lt;=0,"Payée",IF(L47&gt;0,"Partiellement payée",IF(K47&lt;TODAY(),"En retard",IF(K47=TODAY(),"Échue","À venir")))),""))</f>
        <v/>
      </c>
      <c r="O47" s="29">
        <f>IF(K47="","",IFERROR(K47-TODAY(),""))</f>
        <v/>
      </c>
      <c r="P47" s="24" t="n"/>
    </row>
    <row r="48">
      <c r="A48" s="22" t="n"/>
      <c r="B48" s="23" t="n"/>
      <c r="C48" s="24" t="n"/>
      <c r="D48" s="22" t="n"/>
      <c r="E48" s="22" t="n"/>
      <c r="F48" s="24" t="n"/>
      <c r="G48" s="25" t="n"/>
      <c r="H48" s="26">
        <f>IF(A48="","",IFERROR(G48*'Paramètres'!$B$13,0))</f>
        <v/>
      </c>
      <c r="I48" s="26">
        <f>IF(A48="","",IFERROR(G48*'Paramètres'!$B$14,0))</f>
        <v/>
      </c>
      <c r="J48" s="26">
        <f>IF(A48="","",IFERROR(G48+H48+I48,0))</f>
        <v/>
      </c>
      <c r="K48" s="27">
        <f>IF(B48="","",IFERROR(B48+'Paramètres'!$B$15,""))</f>
        <v/>
      </c>
      <c r="L48" s="26">
        <f>IF(A48="","",IFERROR(SUMIFS('Paiements'!$G$5:$G$504,'Paiements'!$C$5:$C$504,A48),0))</f>
        <v/>
      </c>
      <c r="M48" s="26">
        <f>IF(A48="","",IFERROR(MAX(0,J48-L48),0))</f>
        <v/>
      </c>
      <c r="N48" s="28">
        <f>IF(A48="","",IFERROR(IF(M48&lt;=0,"Payée",IF(L48&gt;0,"Partiellement payée",IF(K48&lt;TODAY(),"En retard",IF(K48=TODAY(),"Échue","À venir")))),""))</f>
        <v/>
      </c>
      <c r="O48" s="29">
        <f>IF(K48="","",IFERROR(K48-TODAY(),""))</f>
        <v/>
      </c>
      <c r="P48" s="24" t="n"/>
    </row>
    <row r="49">
      <c r="A49" s="22" t="n"/>
      <c r="B49" s="23" t="n"/>
      <c r="C49" s="24" t="n"/>
      <c r="D49" s="22" t="n"/>
      <c r="E49" s="22" t="n"/>
      <c r="F49" s="24" t="n"/>
      <c r="G49" s="25" t="n"/>
      <c r="H49" s="26">
        <f>IF(A49="","",IFERROR(G49*'Paramètres'!$B$13,0))</f>
        <v/>
      </c>
      <c r="I49" s="26">
        <f>IF(A49="","",IFERROR(G49*'Paramètres'!$B$14,0))</f>
        <v/>
      </c>
      <c r="J49" s="26">
        <f>IF(A49="","",IFERROR(G49+H49+I49,0))</f>
        <v/>
      </c>
      <c r="K49" s="27">
        <f>IF(B49="","",IFERROR(B49+'Paramètres'!$B$15,""))</f>
        <v/>
      </c>
      <c r="L49" s="26">
        <f>IF(A49="","",IFERROR(SUMIFS('Paiements'!$G$5:$G$504,'Paiements'!$C$5:$C$504,A49),0))</f>
        <v/>
      </c>
      <c r="M49" s="26">
        <f>IF(A49="","",IFERROR(MAX(0,J49-L49),0))</f>
        <v/>
      </c>
      <c r="N49" s="28">
        <f>IF(A49="","",IFERROR(IF(M49&lt;=0,"Payée",IF(L49&gt;0,"Partiellement payée",IF(K49&lt;TODAY(),"En retard",IF(K49=TODAY(),"Échue","À venir")))),""))</f>
        <v/>
      </c>
      <c r="O49" s="29">
        <f>IF(K49="","",IFERROR(K49-TODAY(),""))</f>
        <v/>
      </c>
      <c r="P49" s="24" t="n"/>
    </row>
    <row r="50">
      <c r="A50" s="22" t="n"/>
      <c r="B50" s="23" t="n"/>
      <c r="C50" s="24" t="n"/>
      <c r="D50" s="22" t="n"/>
      <c r="E50" s="22" t="n"/>
      <c r="F50" s="24" t="n"/>
      <c r="G50" s="25" t="n"/>
      <c r="H50" s="26">
        <f>IF(A50="","",IFERROR(G50*'Paramètres'!$B$13,0))</f>
        <v/>
      </c>
      <c r="I50" s="26">
        <f>IF(A50="","",IFERROR(G50*'Paramètres'!$B$14,0))</f>
        <v/>
      </c>
      <c r="J50" s="26">
        <f>IF(A50="","",IFERROR(G50+H50+I50,0))</f>
        <v/>
      </c>
      <c r="K50" s="27">
        <f>IF(B50="","",IFERROR(B50+'Paramètres'!$B$15,""))</f>
        <v/>
      </c>
      <c r="L50" s="26">
        <f>IF(A50="","",IFERROR(SUMIFS('Paiements'!$G$5:$G$504,'Paiements'!$C$5:$C$504,A50),0))</f>
        <v/>
      </c>
      <c r="M50" s="26">
        <f>IF(A50="","",IFERROR(MAX(0,J50-L50),0))</f>
        <v/>
      </c>
      <c r="N50" s="28">
        <f>IF(A50="","",IFERROR(IF(M50&lt;=0,"Payée",IF(L50&gt;0,"Partiellement payée",IF(K50&lt;TODAY(),"En retard",IF(K50=TODAY(),"Échue","À venir")))),""))</f>
        <v/>
      </c>
      <c r="O50" s="29">
        <f>IF(K50="","",IFERROR(K50-TODAY(),""))</f>
        <v/>
      </c>
      <c r="P50" s="24" t="n"/>
    </row>
    <row r="51">
      <c r="A51" s="22" t="n"/>
      <c r="B51" s="23" t="n"/>
      <c r="C51" s="24" t="n"/>
      <c r="D51" s="22" t="n"/>
      <c r="E51" s="22" t="n"/>
      <c r="F51" s="24" t="n"/>
      <c r="G51" s="25" t="n"/>
      <c r="H51" s="26">
        <f>IF(A51="","",IFERROR(G51*'Paramètres'!$B$13,0))</f>
        <v/>
      </c>
      <c r="I51" s="26">
        <f>IF(A51="","",IFERROR(G51*'Paramètres'!$B$14,0))</f>
        <v/>
      </c>
      <c r="J51" s="26">
        <f>IF(A51="","",IFERROR(G51+H51+I51,0))</f>
        <v/>
      </c>
      <c r="K51" s="27">
        <f>IF(B51="","",IFERROR(B51+'Paramètres'!$B$15,""))</f>
        <v/>
      </c>
      <c r="L51" s="26">
        <f>IF(A51="","",IFERROR(SUMIFS('Paiements'!$G$5:$G$504,'Paiements'!$C$5:$C$504,A51),0))</f>
        <v/>
      </c>
      <c r="M51" s="26">
        <f>IF(A51="","",IFERROR(MAX(0,J51-L51),0))</f>
        <v/>
      </c>
      <c r="N51" s="28">
        <f>IF(A51="","",IFERROR(IF(M51&lt;=0,"Payée",IF(L51&gt;0,"Partiellement payée",IF(K51&lt;TODAY(),"En retard",IF(K51=TODAY(),"Échue","À venir")))),""))</f>
        <v/>
      </c>
      <c r="O51" s="29">
        <f>IF(K51="","",IFERROR(K51-TODAY(),""))</f>
        <v/>
      </c>
      <c r="P51" s="24" t="n"/>
    </row>
    <row r="52">
      <c r="A52" s="22" t="n"/>
      <c r="B52" s="23" t="n"/>
      <c r="C52" s="24" t="n"/>
      <c r="D52" s="22" t="n"/>
      <c r="E52" s="22" t="n"/>
      <c r="F52" s="24" t="n"/>
      <c r="G52" s="25" t="n"/>
      <c r="H52" s="26">
        <f>IF(A52="","",IFERROR(G52*'Paramètres'!$B$13,0))</f>
        <v/>
      </c>
      <c r="I52" s="26">
        <f>IF(A52="","",IFERROR(G52*'Paramètres'!$B$14,0))</f>
        <v/>
      </c>
      <c r="J52" s="26">
        <f>IF(A52="","",IFERROR(G52+H52+I52,0))</f>
        <v/>
      </c>
      <c r="K52" s="27">
        <f>IF(B52="","",IFERROR(B52+'Paramètres'!$B$15,""))</f>
        <v/>
      </c>
      <c r="L52" s="26">
        <f>IF(A52="","",IFERROR(SUMIFS('Paiements'!$G$5:$G$504,'Paiements'!$C$5:$C$504,A52),0))</f>
        <v/>
      </c>
      <c r="M52" s="26">
        <f>IF(A52="","",IFERROR(MAX(0,J52-L52),0))</f>
        <v/>
      </c>
      <c r="N52" s="28">
        <f>IF(A52="","",IFERROR(IF(M52&lt;=0,"Payée",IF(L52&gt;0,"Partiellement payée",IF(K52&lt;TODAY(),"En retard",IF(K52=TODAY(),"Échue","À venir")))),""))</f>
        <v/>
      </c>
      <c r="O52" s="29">
        <f>IF(K52="","",IFERROR(K52-TODAY(),""))</f>
        <v/>
      </c>
      <c r="P52" s="24" t="n"/>
    </row>
    <row r="53">
      <c r="A53" s="22" t="n"/>
      <c r="B53" s="23" t="n"/>
      <c r="C53" s="24" t="n"/>
      <c r="D53" s="22" t="n"/>
      <c r="E53" s="22" t="n"/>
      <c r="F53" s="24" t="n"/>
      <c r="G53" s="25" t="n"/>
      <c r="H53" s="26">
        <f>IF(A53="","",IFERROR(G53*'Paramètres'!$B$13,0))</f>
        <v/>
      </c>
      <c r="I53" s="26">
        <f>IF(A53="","",IFERROR(G53*'Paramètres'!$B$14,0))</f>
        <v/>
      </c>
      <c r="J53" s="26">
        <f>IF(A53="","",IFERROR(G53+H53+I53,0))</f>
        <v/>
      </c>
      <c r="K53" s="27">
        <f>IF(B53="","",IFERROR(B53+'Paramètres'!$B$15,""))</f>
        <v/>
      </c>
      <c r="L53" s="26">
        <f>IF(A53="","",IFERROR(SUMIFS('Paiements'!$G$5:$G$504,'Paiements'!$C$5:$C$504,A53),0))</f>
        <v/>
      </c>
      <c r="M53" s="26">
        <f>IF(A53="","",IFERROR(MAX(0,J53-L53),0))</f>
        <v/>
      </c>
      <c r="N53" s="28">
        <f>IF(A53="","",IFERROR(IF(M53&lt;=0,"Payée",IF(L53&gt;0,"Partiellement payée",IF(K53&lt;TODAY(),"En retard",IF(K53=TODAY(),"Échue","À venir")))),""))</f>
        <v/>
      </c>
      <c r="O53" s="29">
        <f>IF(K53="","",IFERROR(K53-TODAY(),""))</f>
        <v/>
      </c>
      <c r="P53" s="24" t="n"/>
    </row>
    <row r="54">
      <c r="A54" s="22" t="n"/>
      <c r="B54" s="23" t="n"/>
      <c r="C54" s="24" t="n"/>
      <c r="D54" s="22" t="n"/>
      <c r="E54" s="22" t="n"/>
      <c r="F54" s="24" t="n"/>
      <c r="G54" s="25" t="n"/>
      <c r="H54" s="26">
        <f>IF(A54="","",IFERROR(G54*'Paramètres'!$B$13,0))</f>
        <v/>
      </c>
      <c r="I54" s="26">
        <f>IF(A54="","",IFERROR(G54*'Paramètres'!$B$14,0))</f>
        <v/>
      </c>
      <c r="J54" s="26">
        <f>IF(A54="","",IFERROR(G54+H54+I54,0))</f>
        <v/>
      </c>
      <c r="K54" s="27">
        <f>IF(B54="","",IFERROR(B54+'Paramètres'!$B$15,""))</f>
        <v/>
      </c>
      <c r="L54" s="26">
        <f>IF(A54="","",IFERROR(SUMIFS('Paiements'!$G$5:$G$504,'Paiements'!$C$5:$C$504,A54),0))</f>
        <v/>
      </c>
      <c r="M54" s="26">
        <f>IF(A54="","",IFERROR(MAX(0,J54-L54),0))</f>
        <v/>
      </c>
      <c r="N54" s="28">
        <f>IF(A54="","",IFERROR(IF(M54&lt;=0,"Payée",IF(L54&gt;0,"Partiellement payée",IF(K54&lt;TODAY(),"En retard",IF(K54=TODAY(),"Échue","À venir")))),""))</f>
        <v/>
      </c>
      <c r="O54" s="29">
        <f>IF(K54="","",IFERROR(K54-TODAY(),""))</f>
        <v/>
      </c>
      <c r="P54" s="24" t="n"/>
    </row>
    <row r="55">
      <c r="A55" s="22" t="n"/>
      <c r="B55" s="23" t="n"/>
      <c r="C55" s="24" t="n"/>
      <c r="D55" s="22" t="n"/>
      <c r="E55" s="22" t="n"/>
      <c r="F55" s="24" t="n"/>
      <c r="G55" s="25" t="n"/>
      <c r="H55" s="26">
        <f>IF(A55="","",IFERROR(G55*'Paramètres'!$B$13,0))</f>
        <v/>
      </c>
      <c r="I55" s="26">
        <f>IF(A55="","",IFERROR(G55*'Paramètres'!$B$14,0))</f>
        <v/>
      </c>
      <c r="J55" s="26">
        <f>IF(A55="","",IFERROR(G55+H55+I55,0))</f>
        <v/>
      </c>
      <c r="K55" s="27">
        <f>IF(B55="","",IFERROR(B55+'Paramètres'!$B$15,""))</f>
        <v/>
      </c>
      <c r="L55" s="26">
        <f>IF(A55="","",IFERROR(SUMIFS('Paiements'!$G$5:$G$504,'Paiements'!$C$5:$C$504,A55),0))</f>
        <v/>
      </c>
      <c r="M55" s="26">
        <f>IF(A55="","",IFERROR(MAX(0,J55-L55),0))</f>
        <v/>
      </c>
      <c r="N55" s="28">
        <f>IF(A55="","",IFERROR(IF(M55&lt;=0,"Payée",IF(L55&gt;0,"Partiellement payée",IF(K55&lt;TODAY(),"En retard",IF(K55=TODAY(),"Échue","À venir")))),""))</f>
        <v/>
      </c>
      <c r="O55" s="29">
        <f>IF(K55="","",IFERROR(K55-TODAY(),""))</f>
        <v/>
      </c>
      <c r="P55" s="24" t="n"/>
    </row>
    <row r="56">
      <c r="A56" s="22" t="n"/>
      <c r="B56" s="23" t="n"/>
      <c r="C56" s="24" t="n"/>
      <c r="D56" s="22" t="n"/>
      <c r="E56" s="22" t="n"/>
      <c r="F56" s="24" t="n"/>
      <c r="G56" s="25" t="n"/>
      <c r="H56" s="26">
        <f>IF(A56="","",IFERROR(G56*'Paramètres'!$B$13,0))</f>
        <v/>
      </c>
      <c r="I56" s="26">
        <f>IF(A56="","",IFERROR(G56*'Paramètres'!$B$14,0))</f>
        <v/>
      </c>
      <c r="J56" s="26">
        <f>IF(A56="","",IFERROR(G56+H56+I56,0))</f>
        <v/>
      </c>
      <c r="K56" s="27">
        <f>IF(B56="","",IFERROR(B56+'Paramètres'!$B$15,""))</f>
        <v/>
      </c>
      <c r="L56" s="26">
        <f>IF(A56="","",IFERROR(SUMIFS('Paiements'!$G$5:$G$504,'Paiements'!$C$5:$C$504,A56),0))</f>
        <v/>
      </c>
      <c r="M56" s="26">
        <f>IF(A56="","",IFERROR(MAX(0,J56-L56),0))</f>
        <v/>
      </c>
      <c r="N56" s="28">
        <f>IF(A56="","",IFERROR(IF(M56&lt;=0,"Payée",IF(L56&gt;0,"Partiellement payée",IF(K56&lt;TODAY(),"En retard",IF(K56=TODAY(),"Échue","À venir")))),""))</f>
        <v/>
      </c>
      <c r="O56" s="29">
        <f>IF(K56="","",IFERROR(K56-TODAY(),""))</f>
        <v/>
      </c>
      <c r="P56" s="24" t="n"/>
    </row>
    <row r="57">
      <c r="A57" s="22" t="n"/>
      <c r="B57" s="23" t="n"/>
      <c r="C57" s="24" t="n"/>
      <c r="D57" s="22" t="n"/>
      <c r="E57" s="22" t="n"/>
      <c r="F57" s="24" t="n"/>
      <c r="G57" s="25" t="n"/>
      <c r="H57" s="26">
        <f>IF(A57="","",IFERROR(G57*'Paramètres'!$B$13,0))</f>
        <v/>
      </c>
      <c r="I57" s="26">
        <f>IF(A57="","",IFERROR(G57*'Paramètres'!$B$14,0))</f>
        <v/>
      </c>
      <c r="J57" s="26">
        <f>IF(A57="","",IFERROR(G57+H57+I57,0))</f>
        <v/>
      </c>
      <c r="K57" s="27">
        <f>IF(B57="","",IFERROR(B57+'Paramètres'!$B$15,""))</f>
        <v/>
      </c>
      <c r="L57" s="26">
        <f>IF(A57="","",IFERROR(SUMIFS('Paiements'!$G$5:$G$504,'Paiements'!$C$5:$C$504,A57),0))</f>
        <v/>
      </c>
      <c r="M57" s="26">
        <f>IF(A57="","",IFERROR(MAX(0,J57-L57),0))</f>
        <v/>
      </c>
      <c r="N57" s="28">
        <f>IF(A57="","",IFERROR(IF(M57&lt;=0,"Payée",IF(L57&gt;0,"Partiellement payée",IF(K57&lt;TODAY(),"En retard",IF(K57=TODAY(),"Échue","À venir")))),""))</f>
        <v/>
      </c>
      <c r="O57" s="29">
        <f>IF(K57="","",IFERROR(K57-TODAY(),""))</f>
        <v/>
      </c>
      <c r="P57" s="24" t="n"/>
    </row>
    <row r="58">
      <c r="A58" s="22" t="n"/>
      <c r="B58" s="23" t="n"/>
      <c r="C58" s="24" t="n"/>
      <c r="D58" s="22" t="n"/>
      <c r="E58" s="22" t="n"/>
      <c r="F58" s="24" t="n"/>
      <c r="G58" s="25" t="n"/>
      <c r="H58" s="26">
        <f>IF(A58="","",IFERROR(G58*'Paramètres'!$B$13,0))</f>
        <v/>
      </c>
      <c r="I58" s="26">
        <f>IF(A58="","",IFERROR(G58*'Paramètres'!$B$14,0))</f>
        <v/>
      </c>
      <c r="J58" s="26">
        <f>IF(A58="","",IFERROR(G58+H58+I58,0))</f>
        <v/>
      </c>
      <c r="K58" s="27">
        <f>IF(B58="","",IFERROR(B58+'Paramètres'!$B$15,""))</f>
        <v/>
      </c>
      <c r="L58" s="26">
        <f>IF(A58="","",IFERROR(SUMIFS('Paiements'!$G$5:$G$504,'Paiements'!$C$5:$C$504,A58),0))</f>
        <v/>
      </c>
      <c r="M58" s="26">
        <f>IF(A58="","",IFERROR(MAX(0,J58-L58),0))</f>
        <v/>
      </c>
      <c r="N58" s="28">
        <f>IF(A58="","",IFERROR(IF(M58&lt;=0,"Payée",IF(L58&gt;0,"Partiellement payée",IF(K58&lt;TODAY(),"En retard",IF(K58=TODAY(),"Échue","À venir")))),""))</f>
        <v/>
      </c>
      <c r="O58" s="29">
        <f>IF(K58="","",IFERROR(K58-TODAY(),""))</f>
        <v/>
      </c>
      <c r="P58" s="24" t="n"/>
    </row>
    <row r="59">
      <c r="A59" s="22" t="n"/>
      <c r="B59" s="23" t="n"/>
      <c r="C59" s="24" t="n"/>
      <c r="D59" s="22" t="n"/>
      <c r="E59" s="22" t="n"/>
      <c r="F59" s="24" t="n"/>
      <c r="G59" s="25" t="n"/>
      <c r="H59" s="26">
        <f>IF(A59="","",IFERROR(G59*'Paramètres'!$B$13,0))</f>
        <v/>
      </c>
      <c r="I59" s="26">
        <f>IF(A59="","",IFERROR(G59*'Paramètres'!$B$14,0))</f>
        <v/>
      </c>
      <c r="J59" s="26">
        <f>IF(A59="","",IFERROR(G59+H59+I59,0))</f>
        <v/>
      </c>
      <c r="K59" s="27">
        <f>IF(B59="","",IFERROR(B59+'Paramètres'!$B$15,""))</f>
        <v/>
      </c>
      <c r="L59" s="26">
        <f>IF(A59="","",IFERROR(SUMIFS('Paiements'!$G$5:$G$504,'Paiements'!$C$5:$C$504,A59),0))</f>
        <v/>
      </c>
      <c r="M59" s="26">
        <f>IF(A59="","",IFERROR(MAX(0,J59-L59),0))</f>
        <v/>
      </c>
      <c r="N59" s="28">
        <f>IF(A59="","",IFERROR(IF(M59&lt;=0,"Payée",IF(L59&gt;0,"Partiellement payée",IF(K59&lt;TODAY(),"En retard",IF(K59=TODAY(),"Échue","À venir")))),""))</f>
        <v/>
      </c>
      <c r="O59" s="29">
        <f>IF(K59="","",IFERROR(K59-TODAY(),""))</f>
        <v/>
      </c>
      <c r="P59" s="24" t="n"/>
    </row>
    <row r="60">
      <c r="A60" s="22" t="n"/>
      <c r="B60" s="23" t="n"/>
      <c r="C60" s="24" t="n"/>
      <c r="D60" s="22" t="n"/>
      <c r="E60" s="22" t="n"/>
      <c r="F60" s="24" t="n"/>
      <c r="G60" s="25" t="n"/>
      <c r="H60" s="26">
        <f>IF(A60="","",IFERROR(G60*'Paramètres'!$B$13,0))</f>
        <v/>
      </c>
      <c r="I60" s="26">
        <f>IF(A60="","",IFERROR(G60*'Paramètres'!$B$14,0))</f>
        <v/>
      </c>
      <c r="J60" s="26">
        <f>IF(A60="","",IFERROR(G60+H60+I60,0))</f>
        <v/>
      </c>
      <c r="K60" s="27">
        <f>IF(B60="","",IFERROR(B60+'Paramètres'!$B$15,""))</f>
        <v/>
      </c>
      <c r="L60" s="26">
        <f>IF(A60="","",IFERROR(SUMIFS('Paiements'!$G$5:$G$504,'Paiements'!$C$5:$C$504,A60),0))</f>
        <v/>
      </c>
      <c r="M60" s="26">
        <f>IF(A60="","",IFERROR(MAX(0,J60-L60),0))</f>
        <v/>
      </c>
      <c r="N60" s="28">
        <f>IF(A60="","",IFERROR(IF(M60&lt;=0,"Payée",IF(L60&gt;0,"Partiellement payée",IF(K60&lt;TODAY(),"En retard",IF(K60=TODAY(),"Échue","À venir")))),""))</f>
        <v/>
      </c>
      <c r="O60" s="29">
        <f>IF(K60="","",IFERROR(K60-TODAY(),""))</f>
        <v/>
      </c>
      <c r="P60" s="24" t="n"/>
    </row>
    <row r="61">
      <c r="A61" s="22" t="n"/>
      <c r="B61" s="23" t="n"/>
      <c r="C61" s="24" t="n"/>
      <c r="D61" s="22" t="n"/>
      <c r="E61" s="22" t="n"/>
      <c r="F61" s="24" t="n"/>
      <c r="G61" s="25" t="n"/>
      <c r="H61" s="26">
        <f>IF(A61="","",IFERROR(G61*'Paramètres'!$B$13,0))</f>
        <v/>
      </c>
      <c r="I61" s="26">
        <f>IF(A61="","",IFERROR(G61*'Paramètres'!$B$14,0))</f>
        <v/>
      </c>
      <c r="J61" s="26">
        <f>IF(A61="","",IFERROR(G61+H61+I61,0))</f>
        <v/>
      </c>
      <c r="K61" s="27">
        <f>IF(B61="","",IFERROR(B61+'Paramètres'!$B$15,""))</f>
        <v/>
      </c>
      <c r="L61" s="26">
        <f>IF(A61="","",IFERROR(SUMIFS('Paiements'!$G$5:$G$504,'Paiements'!$C$5:$C$504,A61),0))</f>
        <v/>
      </c>
      <c r="M61" s="26">
        <f>IF(A61="","",IFERROR(MAX(0,J61-L61),0))</f>
        <v/>
      </c>
      <c r="N61" s="28">
        <f>IF(A61="","",IFERROR(IF(M61&lt;=0,"Payée",IF(L61&gt;0,"Partiellement payée",IF(K61&lt;TODAY(),"En retard",IF(K61=TODAY(),"Échue","À venir")))),""))</f>
        <v/>
      </c>
      <c r="O61" s="29">
        <f>IF(K61="","",IFERROR(K61-TODAY(),""))</f>
        <v/>
      </c>
      <c r="P61" s="24" t="n"/>
    </row>
    <row r="62">
      <c r="A62" s="22" t="n"/>
      <c r="B62" s="23" t="n"/>
      <c r="C62" s="24" t="n"/>
      <c r="D62" s="22" t="n"/>
      <c r="E62" s="22" t="n"/>
      <c r="F62" s="24" t="n"/>
      <c r="G62" s="25" t="n"/>
      <c r="H62" s="26">
        <f>IF(A62="","",IFERROR(G62*'Paramètres'!$B$13,0))</f>
        <v/>
      </c>
      <c r="I62" s="26">
        <f>IF(A62="","",IFERROR(G62*'Paramètres'!$B$14,0))</f>
        <v/>
      </c>
      <c r="J62" s="26">
        <f>IF(A62="","",IFERROR(G62+H62+I62,0))</f>
        <v/>
      </c>
      <c r="K62" s="27">
        <f>IF(B62="","",IFERROR(B62+'Paramètres'!$B$15,""))</f>
        <v/>
      </c>
      <c r="L62" s="26">
        <f>IF(A62="","",IFERROR(SUMIFS('Paiements'!$G$5:$G$504,'Paiements'!$C$5:$C$504,A62),0))</f>
        <v/>
      </c>
      <c r="M62" s="26">
        <f>IF(A62="","",IFERROR(MAX(0,J62-L62),0))</f>
        <v/>
      </c>
      <c r="N62" s="28">
        <f>IF(A62="","",IFERROR(IF(M62&lt;=0,"Payée",IF(L62&gt;0,"Partiellement payée",IF(K62&lt;TODAY(),"En retard",IF(K62=TODAY(),"Échue","À venir")))),""))</f>
        <v/>
      </c>
      <c r="O62" s="29">
        <f>IF(K62="","",IFERROR(K62-TODAY(),""))</f>
        <v/>
      </c>
      <c r="P62" s="24" t="n"/>
    </row>
    <row r="63">
      <c r="A63" s="22" t="n"/>
      <c r="B63" s="23" t="n"/>
      <c r="C63" s="24" t="n"/>
      <c r="D63" s="22" t="n"/>
      <c r="E63" s="22" t="n"/>
      <c r="F63" s="24" t="n"/>
      <c r="G63" s="25" t="n"/>
      <c r="H63" s="26">
        <f>IF(A63="","",IFERROR(G63*'Paramètres'!$B$13,0))</f>
        <v/>
      </c>
      <c r="I63" s="26">
        <f>IF(A63="","",IFERROR(G63*'Paramètres'!$B$14,0))</f>
        <v/>
      </c>
      <c r="J63" s="26">
        <f>IF(A63="","",IFERROR(G63+H63+I63,0))</f>
        <v/>
      </c>
      <c r="K63" s="27">
        <f>IF(B63="","",IFERROR(B63+'Paramètres'!$B$15,""))</f>
        <v/>
      </c>
      <c r="L63" s="26">
        <f>IF(A63="","",IFERROR(SUMIFS('Paiements'!$G$5:$G$504,'Paiements'!$C$5:$C$504,A63),0))</f>
        <v/>
      </c>
      <c r="M63" s="26">
        <f>IF(A63="","",IFERROR(MAX(0,J63-L63),0))</f>
        <v/>
      </c>
      <c r="N63" s="28">
        <f>IF(A63="","",IFERROR(IF(M63&lt;=0,"Payée",IF(L63&gt;0,"Partiellement payée",IF(K63&lt;TODAY(),"En retard",IF(K63=TODAY(),"Échue","À venir")))),""))</f>
        <v/>
      </c>
      <c r="O63" s="29">
        <f>IF(K63="","",IFERROR(K63-TODAY(),""))</f>
        <v/>
      </c>
      <c r="P63" s="24" t="n"/>
    </row>
    <row r="64">
      <c r="A64" s="22" t="n"/>
      <c r="B64" s="23" t="n"/>
      <c r="C64" s="24" t="n"/>
      <c r="D64" s="22" t="n"/>
      <c r="E64" s="22" t="n"/>
      <c r="F64" s="24" t="n"/>
      <c r="G64" s="25" t="n"/>
      <c r="H64" s="26">
        <f>IF(A64="","",IFERROR(G64*'Paramètres'!$B$13,0))</f>
        <v/>
      </c>
      <c r="I64" s="26">
        <f>IF(A64="","",IFERROR(G64*'Paramètres'!$B$14,0))</f>
        <v/>
      </c>
      <c r="J64" s="26">
        <f>IF(A64="","",IFERROR(G64+H64+I64,0))</f>
        <v/>
      </c>
      <c r="K64" s="27">
        <f>IF(B64="","",IFERROR(B64+'Paramètres'!$B$15,""))</f>
        <v/>
      </c>
      <c r="L64" s="26">
        <f>IF(A64="","",IFERROR(SUMIFS('Paiements'!$G$5:$G$504,'Paiements'!$C$5:$C$504,A64),0))</f>
        <v/>
      </c>
      <c r="M64" s="26">
        <f>IF(A64="","",IFERROR(MAX(0,J64-L64),0))</f>
        <v/>
      </c>
      <c r="N64" s="28">
        <f>IF(A64="","",IFERROR(IF(M64&lt;=0,"Payée",IF(L64&gt;0,"Partiellement payée",IF(K64&lt;TODAY(),"En retard",IF(K64=TODAY(),"Échue","À venir")))),""))</f>
        <v/>
      </c>
      <c r="O64" s="29">
        <f>IF(K64="","",IFERROR(K64-TODAY(),""))</f>
        <v/>
      </c>
      <c r="P64" s="24" t="n"/>
    </row>
    <row r="65">
      <c r="A65" s="22" t="n"/>
      <c r="B65" s="23" t="n"/>
      <c r="C65" s="24" t="n"/>
      <c r="D65" s="22" t="n"/>
      <c r="E65" s="22" t="n"/>
      <c r="F65" s="24" t="n"/>
      <c r="G65" s="25" t="n"/>
      <c r="H65" s="26">
        <f>IF(A65="","",IFERROR(G65*'Paramètres'!$B$13,0))</f>
        <v/>
      </c>
      <c r="I65" s="26">
        <f>IF(A65="","",IFERROR(G65*'Paramètres'!$B$14,0))</f>
        <v/>
      </c>
      <c r="J65" s="26">
        <f>IF(A65="","",IFERROR(G65+H65+I65,0))</f>
        <v/>
      </c>
      <c r="K65" s="27">
        <f>IF(B65="","",IFERROR(B65+'Paramètres'!$B$15,""))</f>
        <v/>
      </c>
      <c r="L65" s="26">
        <f>IF(A65="","",IFERROR(SUMIFS('Paiements'!$G$5:$G$504,'Paiements'!$C$5:$C$504,A65),0))</f>
        <v/>
      </c>
      <c r="M65" s="26">
        <f>IF(A65="","",IFERROR(MAX(0,J65-L65),0))</f>
        <v/>
      </c>
      <c r="N65" s="28">
        <f>IF(A65="","",IFERROR(IF(M65&lt;=0,"Payée",IF(L65&gt;0,"Partiellement payée",IF(K65&lt;TODAY(),"En retard",IF(K65=TODAY(),"Échue","À venir")))),""))</f>
        <v/>
      </c>
      <c r="O65" s="29">
        <f>IF(K65="","",IFERROR(K65-TODAY(),""))</f>
        <v/>
      </c>
      <c r="P65" s="24" t="n"/>
    </row>
    <row r="66">
      <c r="A66" s="22" t="n"/>
      <c r="B66" s="23" t="n"/>
      <c r="C66" s="24" t="n"/>
      <c r="D66" s="22" t="n"/>
      <c r="E66" s="22" t="n"/>
      <c r="F66" s="24" t="n"/>
      <c r="G66" s="25" t="n"/>
      <c r="H66" s="26">
        <f>IF(A66="","",IFERROR(G66*'Paramètres'!$B$13,0))</f>
        <v/>
      </c>
      <c r="I66" s="26">
        <f>IF(A66="","",IFERROR(G66*'Paramètres'!$B$14,0))</f>
        <v/>
      </c>
      <c r="J66" s="26">
        <f>IF(A66="","",IFERROR(G66+H66+I66,0))</f>
        <v/>
      </c>
      <c r="K66" s="27">
        <f>IF(B66="","",IFERROR(B66+'Paramètres'!$B$15,""))</f>
        <v/>
      </c>
      <c r="L66" s="26">
        <f>IF(A66="","",IFERROR(SUMIFS('Paiements'!$G$5:$G$504,'Paiements'!$C$5:$C$504,A66),0))</f>
        <v/>
      </c>
      <c r="M66" s="26">
        <f>IF(A66="","",IFERROR(MAX(0,J66-L66),0))</f>
        <v/>
      </c>
      <c r="N66" s="28">
        <f>IF(A66="","",IFERROR(IF(M66&lt;=0,"Payée",IF(L66&gt;0,"Partiellement payée",IF(K66&lt;TODAY(),"En retard",IF(K66=TODAY(),"Échue","À venir")))),""))</f>
        <v/>
      </c>
      <c r="O66" s="29">
        <f>IF(K66="","",IFERROR(K66-TODAY(),""))</f>
        <v/>
      </c>
      <c r="P66" s="24" t="n"/>
    </row>
    <row r="67">
      <c r="A67" s="22" t="n"/>
      <c r="B67" s="23" t="n"/>
      <c r="C67" s="24" t="n"/>
      <c r="D67" s="22" t="n"/>
      <c r="E67" s="22" t="n"/>
      <c r="F67" s="24" t="n"/>
      <c r="G67" s="25" t="n"/>
      <c r="H67" s="26">
        <f>IF(A67="","",IFERROR(G67*'Paramètres'!$B$13,0))</f>
        <v/>
      </c>
      <c r="I67" s="26">
        <f>IF(A67="","",IFERROR(G67*'Paramètres'!$B$14,0))</f>
        <v/>
      </c>
      <c r="J67" s="26">
        <f>IF(A67="","",IFERROR(G67+H67+I67,0))</f>
        <v/>
      </c>
      <c r="K67" s="27">
        <f>IF(B67="","",IFERROR(B67+'Paramètres'!$B$15,""))</f>
        <v/>
      </c>
      <c r="L67" s="26">
        <f>IF(A67="","",IFERROR(SUMIFS('Paiements'!$G$5:$G$504,'Paiements'!$C$5:$C$504,A67),0))</f>
        <v/>
      </c>
      <c r="M67" s="26">
        <f>IF(A67="","",IFERROR(MAX(0,J67-L67),0))</f>
        <v/>
      </c>
      <c r="N67" s="28">
        <f>IF(A67="","",IFERROR(IF(M67&lt;=0,"Payée",IF(L67&gt;0,"Partiellement payée",IF(K67&lt;TODAY(),"En retard",IF(K67=TODAY(),"Échue","À venir")))),""))</f>
        <v/>
      </c>
      <c r="O67" s="29">
        <f>IF(K67="","",IFERROR(K67-TODAY(),""))</f>
        <v/>
      </c>
      <c r="P67" s="24" t="n"/>
    </row>
    <row r="68">
      <c r="A68" s="22" t="n"/>
      <c r="B68" s="23" t="n"/>
      <c r="C68" s="24" t="n"/>
      <c r="D68" s="22" t="n"/>
      <c r="E68" s="22" t="n"/>
      <c r="F68" s="24" t="n"/>
      <c r="G68" s="25" t="n"/>
      <c r="H68" s="26">
        <f>IF(A68="","",IFERROR(G68*'Paramètres'!$B$13,0))</f>
        <v/>
      </c>
      <c r="I68" s="26">
        <f>IF(A68="","",IFERROR(G68*'Paramètres'!$B$14,0))</f>
        <v/>
      </c>
      <c r="J68" s="26">
        <f>IF(A68="","",IFERROR(G68+H68+I68,0))</f>
        <v/>
      </c>
      <c r="K68" s="27">
        <f>IF(B68="","",IFERROR(B68+'Paramètres'!$B$15,""))</f>
        <v/>
      </c>
      <c r="L68" s="26">
        <f>IF(A68="","",IFERROR(SUMIFS('Paiements'!$G$5:$G$504,'Paiements'!$C$5:$C$504,A68),0))</f>
        <v/>
      </c>
      <c r="M68" s="26">
        <f>IF(A68="","",IFERROR(MAX(0,J68-L68),0))</f>
        <v/>
      </c>
      <c r="N68" s="28">
        <f>IF(A68="","",IFERROR(IF(M68&lt;=0,"Payée",IF(L68&gt;0,"Partiellement payée",IF(K68&lt;TODAY(),"En retard",IF(K68=TODAY(),"Échue","À venir")))),""))</f>
        <v/>
      </c>
      <c r="O68" s="29">
        <f>IF(K68="","",IFERROR(K68-TODAY(),""))</f>
        <v/>
      </c>
      <c r="P68" s="24" t="n"/>
    </row>
    <row r="69">
      <c r="A69" s="22" t="n"/>
      <c r="B69" s="23" t="n"/>
      <c r="C69" s="24" t="n"/>
      <c r="D69" s="22" t="n"/>
      <c r="E69" s="22" t="n"/>
      <c r="F69" s="24" t="n"/>
      <c r="G69" s="25" t="n"/>
      <c r="H69" s="26">
        <f>IF(A69="","",IFERROR(G69*'Paramètres'!$B$13,0))</f>
        <v/>
      </c>
      <c r="I69" s="26">
        <f>IF(A69="","",IFERROR(G69*'Paramètres'!$B$14,0))</f>
        <v/>
      </c>
      <c r="J69" s="26">
        <f>IF(A69="","",IFERROR(G69+H69+I69,0))</f>
        <v/>
      </c>
      <c r="K69" s="27">
        <f>IF(B69="","",IFERROR(B69+'Paramètres'!$B$15,""))</f>
        <v/>
      </c>
      <c r="L69" s="26">
        <f>IF(A69="","",IFERROR(SUMIFS('Paiements'!$G$5:$G$504,'Paiements'!$C$5:$C$504,A69),0))</f>
        <v/>
      </c>
      <c r="M69" s="26">
        <f>IF(A69="","",IFERROR(MAX(0,J69-L69),0))</f>
        <v/>
      </c>
      <c r="N69" s="28">
        <f>IF(A69="","",IFERROR(IF(M69&lt;=0,"Payée",IF(L69&gt;0,"Partiellement payée",IF(K69&lt;TODAY(),"En retard",IF(K69=TODAY(),"Échue","À venir")))),""))</f>
        <v/>
      </c>
      <c r="O69" s="29">
        <f>IF(K69="","",IFERROR(K69-TODAY(),""))</f>
        <v/>
      </c>
      <c r="P69" s="24" t="n"/>
    </row>
    <row r="70">
      <c r="A70" s="22" t="n"/>
      <c r="B70" s="23" t="n"/>
      <c r="C70" s="24" t="n"/>
      <c r="D70" s="22" t="n"/>
      <c r="E70" s="22" t="n"/>
      <c r="F70" s="24" t="n"/>
      <c r="G70" s="25" t="n"/>
      <c r="H70" s="26">
        <f>IF(A70="","",IFERROR(G70*'Paramètres'!$B$13,0))</f>
        <v/>
      </c>
      <c r="I70" s="26">
        <f>IF(A70="","",IFERROR(G70*'Paramètres'!$B$14,0))</f>
        <v/>
      </c>
      <c r="J70" s="26">
        <f>IF(A70="","",IFERROR(G70+H70+I70,0))</f>
        <v/>
      </c>
      <c r="K70" s="27">
        <f>IF(B70="","",IFERROR(B70+'Paramètres'!$B$15,""))</f>
        <v/>
      </c>
      <c r="L70" s="26">
        <f>IF(A70="","",IFERROR(SUMIFS('Paiements'!$G$5:$G$504,'Paiements'!$C$5:$C$504,A70),0))</f>
        <v/>
      </c>
      <c r="M70" s="26">
        <f>IF(A70="","",IFERROR(MAX(0,J70-L70),0))</f>
        <v/>
      </c>
      <c r="N70" s="28">
        <f>IF(A70="","",IFERROR(IF(M70&lt;=0,"Payée",IF(L70&gt;0,"Partiellement payée",IF(K70&lt;TODAY(),"En retard",IF(K70=TODAY(),"Échue","À venir")))),""))</f>
        <v/>
      </c>
      <c r="O70" s="29">
        <f>IF(K70="","",IFERROR(K70-TODAY(),""))</f>
        <v/>
      </c>
      <c r="P70" s="24" t="n"/>
    </row>
    <row r="71">
      <c r="A71" s="22" t="n"/>
      <c r="B71" s="23" t="n"/>
      <c r="C71" s="24" t="n"/>
      <c r="D71" s="22" t="n"/>
      <c r="E71" s="22" t="n"/>
      <c r="F71" s="24" t="n"/>
      <c r="G71" s="25" t="n"/>
      <c r="H71" s="26">
        <f>IF(A71="","",IFERROR(G71*'Paramètres'!$B$13,0))</f>
        <v/>
      </c>
      <c r="I71" s="26">
        <f>IF(A71="","",IFERROR(G71*'Paramètres'!$B$14,0))</f>
        <v/>
      </c>
      <c r="J71" s="26">
        <f>IF(A71="","",IFERROR(G71+H71+I71,0))</f>
        <v/>
      </c>
      <c r="K71" s="27">
        <f>IF(B71="","",IFERROR(B71+'Paramètres'!$B$15,""))</f>
        <v/>
      </c>
      <c r="L71" s="26">
        <f>IF(A71="","",IFERROR(SUMIFS('Paiements'!$G$5:$G$504,'Paiements'!$C$5:$C$504,A71),0))</f>
        <v/>
      </c>
      <c r="M71" s="26">
        <f>IF(A71="","",IFERROR(MAX(0,J71-L71),0))</f>
        <v/>
      </c>
      <c r="N71" s="28">
        <f>IF(A71="","",IFERROR(IF(M71&lt;=0,"Payée",IF(L71&gt;0,"Partiellement payée",IF(K71&lt;TODAY(),"En retard",IF(K71=TODAY(),"Échue","À venir")))),""))</f>
        <v/>
      </c>
      <c r="O71" s="29">
        <f>IF(K71="","",IFERROR(K71-TODAY(),""))</f>
        <v/>
      </c>
      <c r="P71" s="24" t="n"/>
    </row>
    <row r="72">
      <c r="A72" s="22" t="n"/>
      <c r="B72" s="23" t="n"/>
      <c r="C72" s="24" t="n"/>
      <c r="D72" s="22" t="n"/>
      <c r="E72" s="22" t="n"/>
      <c r="F72" s="24" t="n"/>
      <c r="G72" s="25" t="n"/>
      <c r="H72" s="26">
        <f>IF(A72="","",IFERROR(G72*'Paramètres'!$B$13,0))</f>
        <v/>
      </c>
      <c r="I72" s="26">
        <f>IF(A72="","",IFERROR(G72*'Paramètres'!$B$14,0))</f>
        <v/>
      </c>
      <c r="J72" s="26">
        <f>IF(A72="","",IFERROR(G72+H72+I72,0))</f>
        <v/>
      </c>
      <c r="K72" s="27">
        <f>IF(B72="","",IFERROR(B72+'Paramètres'!$B$15,""))</f>
        <v/>
      </c>
      <c r="L72" s="26">
        <f>IF(A72="","",IFERROR(SUMIFS('Paiements'!$G$5:$G$504,'Paiements'!$C$5:$C$504,A72),0))</f>
        <v/>
      </c>
      <c r="M72" s="26">
        <f>IF(A72="","",IFERROR(MAX(0,J72-L72),0))</f>
        <v/>
      </c>
      <c r="N72" s="28">
        <f>IF(A72="","",IFERROR(IF(M72&lt;=0,"Payée",IF(L72&gt;0,"Partiellement payée",IF(K72&lt;TODAY(),"En retard",IF(K72=TODAY(),"Échue","À venir")))),""))</f>
        <v/>
      </c>
      <c r="O72" s="29">
        <f>IF(K72="","",IFERROR(K72-TODAY(),""))</f>
        <v/>
      </c>
      <c r="P72" s="24" t="n"/>
    </row>
    <row r="73">
      <c r="A73" s="22" t="n"/>
      <c r="B73" s="23" t="n"/>
      <c r="C73" s="24" t="n"/>
      <c r="D73" s="22" t="n"/>
      <c r="E73" s="22" t="n"/>
      <c r="F73" s="24" t="n"/>
      <c r="G73" s="25" t="n"/>
      <c r="H73" s="26">
        <f>IF(A73="","",IFERROR(G73*'Paramètres'!$B$13,0))</f>
        <v/>
      </c>
      <c r="I73" s="26">
        <f>IF(A73="","",IFERROR(G73*'Paramètres'!$B$14,0))</f>
        <v/>
      </c>
      <c r="J73" s="26">
        <f>IF(A73="","",IFERROR(G73+H73+I73,0))</f>
        <v/>
      </c>
      <c r="K73" s="27">
        <f>IF(B73="","",IFERROR(B73+'Paramètres'!$B$15,""))</f>
        <v/>
      </c>
      <c r="L73" s="26">
        <f>IF(A73="","",IFERROR(SUMIFS('Paiements'!$G$5:$G$504,'Paiements'!$C$5:$C$504,A73),0))</f>
        <v/>
      </c>
      <c r="M73" s="26">
        <f>IF(A73="","",IFERROR(MAX(0,J73-L73),0))</f>
        <v/>
      </c>
      <c r="N73" s="28">
        <f>IF(A73="","",IFERROR(IF(M73&lt;=0,"Payée",IF(L73&gt;0,"Partiellement payée",IF(K73&lt;TODAY(),"En retard",IF(K73=TODAY(),"Échue","À venir")))),""))</f>
        <v/>
      </c>
      <c r="O73" s="29">
        <f>IF(K73="","",IFERROR(K73-TODAY(),""))</f>
        <v/>
      </c>
      <c r="P73" s="24" t="n"/>
    </row>
    <row r="74">
      <c r="A74" s="22" t="n"/>
      <c r="B74" s="23" t="n"/>
      <c r="C74" s="24" t="n"/>
      <c r="D74" s="22" t="n"/>
      <c r="E74" s="22" t="n"/>
      <c r="F74" s="24" t="n"/>
      <c r="G74" s="25" t="n"/>
      <c r="H74" s="26">
        <f>IF(A74="","",IFERROR(G74*'Paramètres'!$B$13,0))</f>
        <v/>
      </c>
      <c r="I74" s="26">
        <f>IF(A74="","",IFERROR(G74*'Paramètres'!$B$14,0))</f>
        <v/>
      </c>
      <c r="J74" s="26">
        <f>IF(A74="","",IFERROR(G74+H74+I74,0))</f>
        <v/>
      </c>
      <c r="K74" s="27">
        <f>IF(B74="","",IFERROR(B74+'Paramètres'!$B$15,""))</f>
        <v/>
      </c>
      <c r="L74" s="26">
        <f>IF(A74="","",IFERROR(SUMIFS('Paiements'!$G$5:$G$504,'Paiements'!$C$5:$C$504,A74),0))</f>
        <v/>
      </c>
      <c r="M74" s="26">
        <f>IF(A74="","",IFERROR(MAX(0,J74-L74),0))</f>
        <v/>
      </c>
      <c r="N74" s="28">
        <f>IF(A74="","",IFERROR(IF(M74&lt;=0,"Payée",IF(L74&gt;0,"Partiellement payée",IF(K74&lt;TODAY(),"En retard",IF(K74=TODAY(),"Échue","À venir")))),""))</f>
        <v/>
      </c>
      <c r="O74" s="29">
        <f>IF(K74="","",IFERROR(K74-TODAY(),""))</f>
        <v/>
      </c>
      <c r="P74" s="24" t="n"/>
    </row>
    <row r="75">
      <c r="A75" s="22" t="n"/>
      <c r="B75" s="23" t="n"/>
      <c r="C75" s="24" t="n"/>
      <c r="D75" s="22" t="n"/>
      <c r="E75" s="22" t="n"/>
      <c r="F75" s="24" t="n"/>
      <c r="G75" s="25" t="n"/>
      <c r="H75" s="26">
        <f>IF(A75="","",IFERROR(G75*'Paramètres'!$B$13,0))</f>
        <v/>
      </c>
      <c r="I75" s="26">
        <f>IF(A75="","",IFERROR(G75*'Paramètres'!$B$14,0))</f>
        <v/>
      </c>
      <c r="J75" s="26">
        <f>IF(A75="","",IFERROR(G75+H75+I75,0))</f>
        <v/>
      </c>
      <c r="K75" s="27">
        <f>IF(B75="","",IFERROR(B75+'Paramètres'!$B$15,""))</f>
        <v/>
      </c>
      <c r="L75" s="26">
        <f>IF(A75="","",IFERROR(SUMIFS('Paiements'!$G$5:$G$504,'Paiements'!$C$5:$C$504,A75),0))</f>
        <v/>
      </c>
      <c r="M75" s="26">
        <f>IF(A75="","",IFERROR(MAX(0,J75-L75),0))</f>
        <v/>
      </c>
      <c r="N75" s="28">
        <f>IF(A75="","",IFERROR(IF(M75&lt;=0,"Payée",IF(L75&gt;0,"Partiellement payée",IF(K75&lt;TODAY(),"En retard",IF(K75=TODAY(),"Échue","À venir")))),""))</f>
        <v/>
      </c>
      <c r="O75" s="29">
        <f>IF(K75="","",IFERROR(K75-TODAY(),""))</f>
        <v/>
      </c>
      <c r="P75" s="24" t="n"/>
    </row>
    <row r="76">
      <c r="A76" s="22" t="n"/>
      <c r="B76" s="23" t="n"/>
      <c r="C76" s="24" t="n"/>
      <c r="D76" s="22" t="n"/>
      <c r="E76" s="22" t="n"/>
      <c r="F76" s="24" t="n"/>
      <c r="G76" s="25" t="n"/>
      <c r="H76" s="26">
        <f>IF(A76="","",IFERROR(G76*'Paramètres'!$B$13,0))</f>
        <v/>
      </c>
      <c r="I76" s="26">
        <f>IF(A76="","",IFERROR(G76*'Paramètres'!$B$14,0))</f>
        <v/>
      </c>
      <c r="J76" s="26">
        <f>IF(A76="","",IFERROR(G76+H76+I76,0))</f>
        <v/>
      </c>
      <c r="K76" s="27">
        <f>IF(B76="","",IFERROR(B76+'Paramètres'!$B$15,""))</f>
        <v/>
      </c>
      <c r="L76" s="26">
        <f>IF(A76="","",IFERROR(SUMIFS('Paiements'!$G$5:$G$504,'Paiements'!$C$5:$C$504,A76),0))</f>
        <v/>
      </c>
      <c r="M76" s="26">
        <f>IF(A76="","",IFERROR(MAX(0,J76-L76),0))</f>
        <v/>
      </c>
      <c r="N76" s="28">
        <f>IF(A76="","",IFERROR(IF(M76&lt;=0,"Payée",IF(L76&gt;0,"Partiellement payée",IF(K76&lt;TODAY(),"En retard",IF(K76=TODAY(),"Échue","À venir")))),""))</f>
        <v/>
      </c>
      <c r="O76" s="29">
        <f>IF(K76="","",IFERROR(K76-TODAY(),""))</f>
        <v/>
      </c>
      <c r="P76" s="24" t="n"/>
    </row>
    <row r="77">
      <c r="A77" s="22" t="n"/>
      <c r="B77" s="23" t="n"/>
      <c r="C77" s="24" t="n"/>
      <c r="D77" s="22" t="n"/>
      <c r="E77" s="22" t="n"/>
      <c r="F77" s="24" t="n"/>
      <c r="G77" s="25" t="n"/>
      <c r="H77" s="26">
        <f>IF(A77="","",IFERROR(G77*'Paramètres'!$B$13,0))</f>
        <v/>
      </c>
      <c r="I77" s="26">
        <f>IF(A77="","",IFERROR(G77*'Paramètres'!$B$14,0))</f>
        <v/>
      </c>
      <c r="J77" s="26">
        <f>IF(A77="","",IFERROR(G77+H77+I77,0))</f>
        <v/>
      </c>
      <c r="K77" s="27">
        <f>IF(B77="","",IFERROR(B77+'Paramètres'!$B$15,""))</f>
        <v/>
      </c>
      <c r="L77" s="26">
        <f>IF(A77="","",IFERROR(SUMIFS('Paiements'!$G$5:$G$504,'Paiements'!$C$5:$C$504,A77),0))</f>
        <v/>
      </c>
      <c r="M77" s="26">
        <f>IF(A77="","",IFERROR(MAX(0,J77-L77),0))</f>
        <v/>
      </c>
      <c r="N77" s="28">
        <f>IF(A77="","",IFERROR(IF(M77&lt;=0,"Payée",IF(L77&gt;0,"Partiellement payée",IF(K77&lt;TODAY(),"En retard",IF(K77=TODAY(),"Échue","À venir")))),""))</f>
        <v/>
      </c>
      <c r="O77" s="29">
        <f>IF(K77="","",IFERROR(K77-TODAY(),""))</f>
        <v/>
      </c>
      <c r="P77" s="24" t="n"/>
    </row>
    <row r="78">
      <c r="A78" s="22" t="n"/>
      <c r="B78" s="23" t="n"/>
      <c r="C78" s="24" t="n"/>
      <c r="D78" s="22" t="n"/>
      <c r="E78" s="22" t="n"/>
      <c r="F78" s="24" t="n"/>
      <c r="G78" s="25" t="n"/>
      <c r="H78" s="26">
        <f>IF(A78="","",IFERROR(G78*'Paramètres'!$B$13,0))</f>
        <v/>
      </c>
      <c r="I78" s="26">
        <f>IF(A78="","",IFERROR(G78*'Paramètres'!$B$14,0))</f>
        <v/>
      </c>
      <c r="J78" s="26">
        <f>IF(A78="","",IFERROR(G78+H78+I78,0))</f>
        <v/>
      </c>
      <c r="K78" s="27">
        <f>IF(B78="","",IFERROR(B78+'Paramètres'!$B$15,""))</f>
        <v/>
      </c>
      <c r="L78" s="26">
        <f>IF(A78="","",IFERROR(SUMIFS('Paiements'!$G$5:$G$504,'Paiements'!$C$5:$C$504,A78),0))</f>
        <v/>
      </c>
      <c r="M78" s="26">
        <f>IF(A78="","",IFERROR(MAX(0,J78-L78),0))</f>
        <v/>
      </c>
      <c r="N78" s="28">
        <f>IF(A78="","",IFERROR(IF(M78&lt;=0,"Payée",IF(L78&gt;0,"Partiellement payée",IF(K78&lt;TODAY(),"En retard",IF(K78=TODAY(),"Échue","À venir")))),""))</f>
        <v/>
      </c>
      <c r="O78" s="29">
        <f>IF(K78="","",IFERROR(K78-TODAY(),""))</f>
        <v/>
      </c>
      <c r="P78" s="24" t="n"/>
    </row>
    <row r="79">
      <c r="A79" s="22" t="n"/>
      <c r="B79" s="23" t="n"/>
      <c r="C79" s="24" t="n"/>
      <c r="D79" s="22" t="n"/>
      <c r="E79" s="22" t="n"/>
      <c r="F79" s="24" t="n"/>
      <c r="G79" s="25" t="n"/>
      <c r="H79" s="26">
        <f>IF(A79="","",IFERROR(G79*'Paramètres'!$B$13,0))</f>
        <v/>
      </c>
      <c r="I79" s="26">
        <f>IF(A79="","",IFERROR(G79*'Paramètres'!$B$14,0))</f>
        <v/>
      </c>
      <c r="J79" s="26">
        <f>IF(A79="","",IFERROR(G79+H79+I79,0))</f>
        <v/>
      </c>
      <c r="K79" s="27">
        <f>IF(B79="","",IFERROR(B79+'Paramètres'!$B$15,""))</f>
        <v/>
      </c>
      <c r="L79" s="26">
        <f>IF(A79="","",IFERROR(SUMIFS('Paiements'!$G$5:$G$504,'Paiements'!$C$5:$C$504,A79),0))</f>
        <v/>
      </c>
      <c r="M79" s="26">
        <f>IF(A79="","",IFERROR(MAX(0,J79-L79),0))</f>
        <v/>
      </c>
      <c r="N79" s="28">
        <f>IF(A79="","",IFERROR(IF(M79&lt;=0,"Payée",IF(L79&gt;0,"Partiellement payée",IF(K79&lt;TODAY(),"En retard",IF(K79=TODAY(),"Échue","À venir")))),""))</f>
        <v/>
      </c>
      <c r="O79" s="29">
        <f>IF(K79="","",IFERROR(K79-TODAY(),""))</f>
        <v/>
      </c>
      <c r="P79" s="24" t="n"/>
    </row>
    <row r="80">
      <c r="A80" s="22" t="n"/>
      <c r="B80" s="23" t="n"/>
      <c r="C80" s="24" t="n"/>
      <c r="D80" s="22" t="n"/>
      <c r="E80" s="22" t="n"/>
      <c r="F80" s="24" t="n"/>
      <c r="G80" s="25" t="n"/>
      <c r="H80" s="26">
        <f>IF(A80="","",IFERROR(G80*'Paramètres'!$B$13,0))</f>
        <v/>
      </c>
      <c r="I80" s="26">
        <f>IF(A80="","",IFERROR(G80*'Paramètres'!$B$14,0))</f>
        <v/>
      </c>
      <c r="J80" s="26">
        <f>IF(A80="","",IFERROR(G80+H80+I80,0))</f>
        <v/>
      </c>
      <c r="K80" s="27">
        <f>IF(B80="","",IFERROR(B80+'Paramètres'!$B$15,""))</f>
        <v/>
      </c>
      <c r="L80" s="26">
        <f>IF(A80="","",IFERROR(SUMIFS('Paiements'!$G$5:$G$504,'Paiements'!$C$5:$C$504,A80),0))</f>
        <v/>
      </c>
      <c r="M80" s="26">
        <f>IF(A80="","",IFERROR(MAX(0,J80-L80),0))</f>
        <v/>
      </c>
      <c r="N80" s="28">
        <f>IF(A80="","",IFERROR(IF(M80&lt;=0,"Payée",IF(L80&gt;0,"Partiellement payée",IF(K80&lt;TODAY(),"En retard",IF(K80=TODAY(),"Échue","À venir")))),""))</f>
        <v/>
      </c>
      <c r="O80" s="29">
        <f>IF(K80="","",IFERROR(K80-TODAY(),""))</f>
        <v/>
      </c>
      <c r="P80" s="24" t="n"/>
    </row>
    <row r="81">
      <c r="A81" s="22" t="n"/>
      <c r="B81" s="23" t="n"/>
      <c r="C81" s="24" t="n"/>
      <c r="D81" s="22" t="n"/>
      <c r="E81" s="22" t="n"/>
      <c r="F81" s="24" t="n"/>
      <c r="G81" s="25" t="n"/>
      <c r="H81" s="26">
        <f>IF(A81="","",IFERROR(G81*'Paramètres'!$B$13,0))</f>
        <v/>
      </c>
      <c r="I81" s="26">
        <f>IF(A81="","",IFERROR(G81*'Paramètres'!$B$14,0))</f>
        <v/>
      </c>
      <c r="J81" s="26">
        <f>IF(A81="","",IFERROR(G81+H81+I81,0))</f>
        <v/>
      </c>
      <c r="K81" s="27">
        <f>IF(B81="","",IFERROR(B81+'Paramètres'!$B$15,""))</f>
        <v/>
      </c>
      <c r="L81" s="26">
        <f>IF(A81="","",IFERROR(SUMIFS('Paiements'!$G$5:$G$504,'Paiements'!$C$5:$C$504,A81),0))</f>
        <v/>
      </c>
      <c r="M81" s="26">
        <f>IF(A81="","",IFERROR(MAX(0,J81-L81),0))</f>
        <v/>
      </c>
      <c r="N81" s="28">
        <f>IF(A81="","",IFERROR(IF(M81&lt;=0,"Payée",IF(L81&gt;0,"Partiellement payée",IF(K81&lt;TODAY(),"En retard",IF(K81=TODAY(),"Échue","À venir")))),""))</f>
        <v/>
      </c>
      <c r="O81" s="29">
        <f>IF(K81="","",IFERROR(K81-TODAY(),""))</f>
        <v/>
      </c>
      <c r="P81" s="24" t="n"/>
    </row>
    <row r="82">
      <c r="A82" s="22" t="n"/>
      <c r="B82" s="23" t="n"/>
      <c r="C82" s="24" t="n"/>
      <c r="D82" s="22" t="n"/>
      <c r="E82" s="22" t="n"/>
      <c r="F82" s="24" t="n"/>
      <c r="G82" s="25" t="n"/>
      <c r="H82" s="26">
        <f>IF(A82="","",IFERROR(G82*'Paramètres'!$B$13,0))</f>
        <v/>
      </c>
      <c r="I82" s="26">
        <f>IF(A82="","",IFERROR(G82*'Paramètres'!$B$14,0))</f>
        <v/>
      </c>
      <c r="J82" s="26">
        <f>IF(A82="","",IFERROR(G82+H82+I82,0))</f>
        <v/>
      </c>
      <c r="K82" s="27">
        <f>IF(B82="","",IFERROR(B82+'Paramètres'!$B$15,""))</f>
        <v/>
      </c>
      <c r="L82" s="26">
        <f>IF(A82="","",IFERROR(SUMIFS('Paiements'!$G$5:$G$504,'Paiements'!$C$5:$C$504,A82),0))</f>
        <v/>
      </c>
      <c r="M82" s="26">
        <f>IF(A82="","",IFERROR(MAX(0,J82-L82),0))</f>
        <v/>
      </c>
      <c r="N82" s="28">
        <f>IF(A82="","",IFERROR(IF(M82&lt;=0,"Payée",IF(L82&gt;0,"Partiellement payée",IF(K82&lt;TODAY(),"En retard",IF(K82=TODAY(),"Échue","À venir")))),""))</f>
        <v/>
      </c>
      <c r="O82" s="29">
        <f>IF(K82="","",IFERROR(K82-TODAY(),""))</f>
        <v/>
      </c>
      <c r="P82" s="24" t="n"/>
    </row>
    <row r="83">
      <c r="A83" s="22" t="n"/>
      <c r="B83" s="23" t="n"/>
      <c r="C83" s="24" t="n"/>
      <c r="D83" s="22" t="n"/>
      <c r="E83" s="22" t="n"/>
      <c r="F83" s="24" t="n"/>
      <c r="G83" s="25" t="n"/>
      <c r="H83" s="26">
        <f>IF(A83="","",IFERROR(G83*'Paramètres'!$B$13,0))</f>
        <v/>
      </c>
      <c r="I83" s="26">
        <f>IF(A83="","",IFERROR(G83*'Paramètres'!$B$14,0))</f>
        <v/>
      </c>
      <c r="J83" s="26">
        <f>IF(A83="","",IFERROR(G83+H83+I83,0))</f>
        <v/>
      </c>
      <c r="K83" s="27">
        <f>IF(B83="","",IFERROR(B83+'Paramètres'!$B$15,""))</f>
        <v/>
      </c>
      <c r="L83" s="26">
        <f>IF(A83="","",IFERROR(SUMIFS('Paiements'!$G$5:$G$504,'Paiements'!$C$5:$C$504,A83),0))</f>
        <v/>
      </c>
      <c r="M83" s="26">
        <f>IF(A83="","",IFERROR(MAX(0,J83-L83),0))</f>
        <v/>
      </c>
      <c r="N83" s="28">
        <f>IF(A83="","",IFERROR(IF(M83&lt;=0,"Payée",IF(L83&gt;0,"Partiellement payée",IF(K83&lt;TODAY(),"En retard",IF(K83=TODAY(),"Échue","À venir")))),""))</f>
        <v/>
      </c>
      <c r="O83" s="29">
        <f>IF(K83="","",IFERROR(K83-TODAY(),""))</f>
        <v/>
      </c>
      <c r="P83" s="24" t="n"/>
    </row>
    <row r="84">
      <c r="A84" s="22" t="n"/>
      <c r="B84" s="23" t="n"/>
      <c r="C84" s="24" t="n"/>
      <c r="D84" s="22" t="n"/>
      <c r="E84" s="22" t="n"/>
      <c r="F84" s="24" t="n"/>
      <c r="G84" s="25" t="n"/>
      <c r="H84" s="26">
        <f>IF(A84="","",IFERROR(G84*'Paramètres'!$B$13,0))</f>
        <v/>
      </c>
      <c r="I84" s="26">
        <f>IF(A84="","",IFERROR(G84*'Paramètres'!$B$14,0))</f>
        <v/>
      </c>
      <c r="J84" s="26">
        <f>IF(A84="","",IFERROR(G84+H84+I84,0))</f>
        <v/>
      </c>
      <c r="K84" s="27">
        <f>IF(B84="","",IFERROR(B84+'Paramètres'!$B$15,""))</f>
        <v/>
      </c>
      <c r="L84" s="26">
        <f>IF(A84="","",IFERROR(SUMIFS('Paiements'!$G$5:$G$504,'Paiements'!$C$5:$C$504,A84),0))</f>
        <v/>
      </c>
      <c r="M84" s="26">
        <f>IF(A84="","",IFERROR(MAX(0,J84-L84),0))</f>
        <v/>
      </c>
      <c r="N84" s="28">
        <f>IF(A84="","",IFERROR(IF(M84&lt;=0,"Payée",IF(L84&gt;0,"Partiellement payée",IF(K84&lt;TODAY(),"En retard",IF(K84=TODAY(),"Échue","À venir")))),""))</f>
        <v/>
      </c>
      <c r="O84" s="29">
        <f>IF(K84="","",IFERROR(K84-TODAY(),""))</f>
        <v/>
      </c>
      <c r="P84" s="24" t="n"/>
    </row>
    <row r="85">
      <c r="A85" s="22" t="n"/>
      <c r="B85" s="23" t="n"/>
      <c r="C85" s="24" t="n"/>
      <c r="D85" s="22" t="n"/>
      <c r="E85" s="22" t="n"/>
      <c r="F85" s="24" t="n"/>
      <c r="G85" s="25" t="n"/>
      <c r="H85" s="26">
        <f>IF(A85="","",IFERROR(G85*'Paramètres'!$B$13,0))</f>
        <v/>
      </c>
      <c r="I85" s="26">
        <f>IF(A85="","",IFERROR(G85*'Paramètres'!$B$14,0))</f>
        <v/>
      </c>
      <c r="J85" s="26">
        <f>IF(A85="","",IFERROR(G85+H85+I85,0))</f>
        <v/>
      </c>
      <c r="K85" s="27">
        <f>IF(B85="","",IFERROR(B85+'Paramètres'!$B$15,""))</f>
        <v/>
      </c>
      <c r="L85" s="26">
        <f>IF(A85="","",IFERROR(SUMIFS('Paiements'!$G$5:$G$504,'Paiements'!$C$5:$C$504,A85),0))</f>
        <v/>
      </c>
      <c r="M85" s="26">
        <f>IF(A85="","",IFERROR(MAX(0,J85-L85),0))</f>
        <v/>
      </c>
      <c r="N85" s="28">
        <f>IF(A85="","",IFERROR(IF(M85&lt;=0,"Payée",IF(L85&gt;0,"Partiellement payée",IF(K85&lt;TODAY(),"En retard",IF(K85=TODAY(),"Échue","À venir")))),""))</f>
        <v/>
      </c>
      <c r="O85" s="29">
        <f>IF(K85="","",IFERROR(K85-TODAY(),""))</f>
        <v/>
      </c>
      <c r="P85" s="24" t="n"/>
    </row>
    <row r="86">
      <c r="A86" s="22" t="n"/>
      <c r="B86" s="23" t="n"/>
      <c r="C86" s="24" t="n"/>
      <c r="D86" s="22" t="n"/>
      <c r="E86" s="22" t="n"/>
      <c r="F86" s="24" t="n"/>
      <c r="G86" s="25" t="n"/>
      <c r="H86" s="26">
        <f>IF(A86="","",IFERROR(G86*'Paramètres'!$B$13,0))</f>
        <v/>
      </c>
      <c r="I86" s="26">
        <f>IF(A86="","",IFERROR(G86*'Paramètres'!$B$14,0))</f>
        <v/>
      </c>
      <c r="J86" s="26">
        <f>IF(A86="","",IFERROR(G86+H86+I86,0))</f>
        <v/>
      </c>
      <c r="K86" s="27">
        <f>IF(B86="","",IFERROR(B86+'Paramètres'!$B$15,""))</f>
        <v/>
      </c>
      <c r="L86" s="26">
        <f>IF(A86="","",IFERROR(SUMIFS('Paiements'!$G$5:$G$504,'Paiements'!$C$5:$C$504,A86),0))</f>
        <v/>
      </c>
      <c r="M86" s="26">
        <f>IF(A86="","",IFERROR(MAX(0,J86-L86),0))</f>
        <v/>
      </c>
      <c r="N86" s="28">
        <f>IF(A86="","",IFERROR(IF(M86&lt;=0,"Payée",IF(L86&gt;0,"Partiellement payée",IF(K86&lt;TODAY(),"En retard",IF(K86=TODAY(),"Échue","À venir")))),""))</f>
        <v/>
      </c>
      <c r="O86" s="29">
        <f>IF(K86="","",IFERROR(K86-TODAY(),""))</f>
        <v/>
      </c>
      <c r="P86" s="24" t="n"/>
    </row>
    <row r="87">
      <c r="A87" s="22" t="n"/>
      <c r="B87" s="23" t="n"/>
      <c r="C87" s="24" t="n"/>
      <c r="D87" s="22" t="n"/>
      <c r="E87" s="22" t="n"/>
      <c r="F87" s="24" t="n"/>
      <c r="G87" s="25" t="n"/>
      <c r="H87" s="26">
        <f>IF(A87="","",IFERROR(G87*'Paramètres'!$B$13,0))</f>
        <v/>
      </c>
      <c r="I87" s="26">
        <f>IF(A87="","",IFERROR(G87*'Paramètres'!$B$14,0))</f>
        <v/>
      </c>
      <c r="J87" s="26">
        <f>IF(A87="","",IFERROR(G87+H87+I87,0))</f>
        <v/>
      </c>
      <c r="K87" s="27">
        <f>IF(B87="","",IFERROR(B87+'Paramètres'!$B$15,""))</f>
        <v/>
      </c>
      <c r="L87" s="26">
        <f>IF(A87="","",IFERROR(SUMIFS('Paiements'!$G$5:$G$504,'Paiements'!$C$5:$C$504,A87),0))</f>
        <v/>
      </c>
      <c r="M87" s="26">
        <f>IF(A87="","",IFERROR(MAX(0,J87-L87),0))</f>
        <v/>
      </c>
      <c r="N87" s="28">
        <f>IF(A87="","",IFERROR(IF(M87&lt;=0,"Payée",IF(L87&gt;0,"Partiellement payée",IF(K87&lt;TODAY(),"En retard",IF(K87=TODAY(),"Échue","À venir")))),""))</f>
        <v/>
      </c>
      <c r="O87" s="29">
        <f>IF(K87="","",IFERROR(K87-TODAY(),""))</f>
        <v/>
      </c>
      <c r="P87" s="24" t="n"/>
    </row>
    <row r="88">
      <c r="A88" s="22" t="n"/>
      <c r="B88" s="23" t="n"/>
      <c r="C88" s="24" t="n"/>
      <c r="D88" s="22" t="n"/>
      <c r="E88" s="22" t="n"/>
      <c r="F88" s="24" t="n"/>
      <c r="G88" s="25" t="n"/>
      <c r="H88" s="26">
        <f>IF(A88="","",IFERROR(G88*'Paramètres'!$B$13,0))</f>
        <v/>
      </c>
      <c r="I88" s="26">
        <f>IF(A88="","",IFERROR(G88*'Paramètres'!$B$14,0))</f>
        <v/>
      </c>
      <c r="J88" s="26">
        <f>IF(A88="","",IFERROR(G88+H88+I88,0))</f>
        <v/>
      </c>
      <c r="K88" s="27">
        <f>IF(B88="","",IFERROR(B88+'Paramètres'!$B$15,""))</f>
        <v/>
      </c>
      <c r="L88" s="26">
        <f>IF(A88="","",IFERROR(SUMIFS('Paiements'!$G$5:$G$504,'Paiements'!$C$5:$C$504,A88),0))</f>
        <v/>
      </c>
      <c r="M88" s="26">
        <f>IF(A88="","",IFERROR(MAX(0,J88-L88),0))</f>
        <v/>
      </c>
      <c r="N88" s="28">
        <f>IF(A88="","",IFERROR(IF(M88&lt;=0,"Payée",IF(L88&gt;0,"Partiellement payée",IF(K88&lt;TODAY(),"En retard",IF(K88=TODAY(),"Échue","À venir")))),""))</f>
        <v/>
      </c>
      <c r="O88" s="29">
        <f>IF(K88="","",IFERROR(K88-TODAY(),""))</f>
        <v/>
      </c>
      <c r="P88" s="24" t="n"/>
    </row>
    <row r="89">
      <c r="A89" s="22" t="n"/>
      <c r="B89" s="23" t="n"/>
      <c r="C89" s="24" t="n"/>
      <c r="D89" s="22" t="n"/>
      <c r="E89" s="22" t="n"/>
      <c r="F89" s="24" t="n"/>
      <c r="G89" s="25" t="n"/>
      <c r="H89" s="26">
        <f>IF(A89="","",IFERROR(G89*'Paramètres'!$B$13,0))</f>
        <v/>
      </c>
      <c r="I89" s="26">
        <f>IF(A89="","",IFERROR(G89*'Paramètres'!$B$14,0))</f>
        <v/>
      </c>
      <c r="J89" s="26">
        <f>IF(A89="","",IFERROR(G89+H89+I89,0))</f>
        <v/>
      </c>
      <c r="K89" s="27">
        <f>IF(B89="","",IFERROR(B89+'Paramètres'!$B$15,""))</f>
        <v/>
      </c>
      <c r="L89" s="26">
        <f>IF(A89="","",IFERROR(SUMIFS('Paiements'!$G$5:$G$504,'Paiements'!$C$5:$C$504,A89),0))</f>
        <v/>
      </c>
      <c r="M89" s="26">
        <f>IF(A89="","",IFERROR(MAX(0,J89-L89),0))</f>
        <v/>
      </c>
      <c r="N89" s="28">
        <f>IF(A89="","",IFERROR(IF(M89&lt;=0,"Payée",IF(L89&gt;0,"Partiellement payée",IF(K89&lt;TODAY(),"En retard",IF(K89=TODAY(),"Échue","À venir")))),""))</f>
        <v/>
      </c>
      <c r="O89" s="29">
        <f>IF(K89="","",IFERROR(K89-TODAY(),""))</f>
        <v/>
      </c>
      <c r="P89" s="24" t="n"/>
    </row>
    <row r="90">
      <c r="A90" s="22" t="n"/>
      <c r="B90" s="23" t="n"/>
      <c r="C90" s="24" t="n"/>
      <c r="D90" s="22" t="n"/>
      <c r="E90" s="22" t="n"/>
      <c r="F90" s="24" t="n"/>
      <c r="G90" s="25" t="n"/>
      <c r="H90" s="26">
        <f>IF(A90="","",IFERROR(G90*'Paramètres'!$B$13,0))</f>
        <v/>
      </c>
      <c r="I90" s="26">
        <f>IF(A90="","",IFERROR(G90*'Paramètres'!$B$14,0))</f>
        <v/>
      </c>
      <c r="J90" s="26">
        <f>IF(A90="","",IFERROR(G90+H90+I90,0))</f>
        <v/>
      </c>
      <c r="K90" s="27">
        <f>IF(B90="","",IFERROR(B90+'Paramètres'!$B$15,""))</f>
        <v/>
      </c>
      <c r="L90" s="26">
        <f>IF(A90="","",IFERROR(SUMIFS('Paiements'!$G$5:$G$504,'Paiements'!$C$5:$C$504,A90),0))</f>
        <v/>
      </c>
      <c r="M90" s="26">
        <f>IF(A90="","",IFERROR(MAX(0,J90-L90),0))</f>
        <v/>
      </c>
      <c r="N90" s="28">
        <f>IF(A90="","",IFERROR(IF(M90&lt;=0,"Payée",IF(L90&gt;0,"Partiellement payée",IF(K90&lt;TODAY(),"En retard",IF(K90=TODAY(),"Échue","À venir")))),""))</f>
        <v/>
      </c>
      <c r="O90" s="29">
        <f>IF(K90="","",IFERROR(K90-TODAY(),""))</f>
        <v/>
      </c>
      <c r="P90" s="24" t="n"/>
    </row>
    <row r="91">
      <c r="A91" s="22" t="n"/>
      <c r="B91" s="23" t="n"/>
      <c r="C91" s="24" t="n"/>
      <c r="D91" s="22" t="n"/>
      <c r="E91" s="22" t="n"/>
      <c r="F91" s="24" t="n"/>
      <c r="G91" s="25" t="n"/>
      <c r="H91" s="26">
        <f>IF(A91="","",IFERROR(G91*'Paramètres'!$B$13,0))</f>
        <v/>
      </c>
      <c r="I91" s="26">
        <f>IF(A91="","",IFERROR(G91*'Paramètres'!$B$14,0))</f>
        <v/>
      </c>
      <c r="J91" s="26">
        <f>IF(A91="","",IFERROR(G91+H91+I91,0))</f>
        <v/>
      </c>
      <c r="K91" s="27">
        <f>IF(B91="","",IFERROR(B91+'Paramètres'!$B$15,""))</f>
        <v/>
      </c>
      <c r="L91" s="26">
        <f>IF(A91="","",IFERROR(SUMIFS('Paiements'!$G$5:$G$504,'Paiements'!$C$5:$C$504,A91),0))</f>
        <v/>
      </c>
      <c r="M91" s="26">
        <f>IF(A91="","",IFERROR(MAX(0,J91-L91),0))</f>
        <v/>
      </c>
      <c r="N91" s="28">
        <f>IF(A91="","",IFERROR(IF(M91&lt;=0,"Payée",IF(L91&gt;0,"Partiellement payée",IF(K91&lt;TODAY(),"En retard",IF(K91=TODAY(),"Échue","À venir")))),""))</f>
        <v/>
      </c>
      <c r="O91" s="29">
        <f>IF(K91="","",IFERROR(K91-TODAY(),""))</f>
        <v/>
      </c>
      <c r="P91" s="24" t="n"/>
    </row>
    <row r="92">
      <c r="A92" s="22" t="n"/>
      <c r="B92" s="23" t="n"/>
      <c r="C92" s="24" t="n"/>
      <c r="D92" s="22" t="n"/>
      <c r="E92" s="22" t="n"/>
      <c r="F92" s="24" t="n"/>
      <c r="G92" s="25" t="n"/>
      <c r="H92" s="26">
        <f>IF(A92="","",IFERROR(G92*'Paramètres'!$B$13,0))</f>
        <v/>
      </c>
      <c r="I92" s="26">
        <f>IF(A92="","",IFERROR(G92*'Paramètres'!$B$14,0))</f>
        <v/>
      </c>
      <c r="J92" s="26">
        <f>IF(A92="","",IFERROR(G92+H92+I92,0))</f>
        <v/>
      </c>
      <c r="K92" s="27">
        <f>IF(B92="","",IFERROR(B92+'Paramètres'!$B$15,""))</f>
        <v/>
      </c>
      <c r="L92" s="26">
        <f>IF(A92="","",IFERROR(SUMIFS('Paiements'!$G$5:$G$504,'Paiements'!$C$5:$C$504,A92),0))</f>
        <v/>
      </c>
      <c r="M92" s="26">
        <f>IF(A92="","",IFERROR(MAX(0,J92-L92),0))</f>
        <v/>
      </c>
      <c r="N92" s="28">
        <f>IF(A92="","",IFERROR(IF(M92&lt;=0,"Payée",IF(L92&gt;0,"Partiellement payée",IF(K92&lt;TODAY(),"En retard",IF(K92=TODAY(),"Échue","À venir")))),""))</f>
        <v/>
      </c>
      <c r="O92" s="29">
        <f>IF(K92="","",IFERROR(K92-TODAY(),""))</f>
        <v/>
      </c>
      <c r="P92" s="24" t="n"/>
    </row>
    <row r="93">
      <c r="A93" s="22" t="n"/>
      <c r="B93" s="23" t="n"/>
      <c r="C93" s="24" t="n"/>
      <c r="D93" s="22" t="n"/>
      <c r="E93" s="22" t="n"/>
      <c r="F93" s="24" t="n"/>
      <c r="G93" s="25" t="n"/>
      <c r="H93" s="26">
        <f>IF(A93="","",IFERROR(G93*'Paramètres'!$B$13,0))</f>
        <v/>
      </c>
      <c r="I93" s="26">
        <f>IF(A93="","",IFERROR(G93*'Paramètres'!$B$14,0))</f>
        <v/>
      </c>
      <c r="J93" s="26">
        <f>IF(A93="","",IFERROR(G93+H93+I93,0))</f>
        <v/>
      </c>
      <c r="K93" s="27">
        <f>IF(B93="","",IFERROR(B93+'Paramètres'!$B$15,""))</f>
        <v/>
      </c>
      <c r="L93" s="26">
        <f>IF(A93="","",IFERROR(SUMIFS('Paiements'!$G$5:$G$504,'Paiements'!$C$5:$C$504,A93),0))</f>
        <v/>
      </c>
      <c r="M93" s="26">
        <f>IF(A93="","",IFERROR(MAX(0,J93-L93),0))</f>
        <v/>
      </c>
      <c r="N93" s="28">
        <f>IF(A93="","",IFERROR(IF(M93&lt;=0,"Payée",IF(L93&gt;0,"Partiellement payée",IF(K93&lt;TODAY(),"En retard",IF(K93=TODAY(),"Échue","À venir")))),""))</f>
        <v/>
      </c>
      <c r="O93" s="29">
        <f>IF(K93="","",IFERROR(K93-TODAY(),""))</f>
        <v/>
      </c>
      <c r="P93" s="24" t="n"/>
    </row>
    <row r="94">
      <c r="A94" s="22" t="n"/>
      <c r="B94" s="23" t="n"/>
      <c r="C94" s="24" t="n"/>
      <c r="D94" s="22" t="n"/>
      <c r="E94" s="22" t="n"/>
      <c r="F94" s="24" t="n"/>
      <c r="G94" s="25" t="n"/>
      <c r="H94" s="26">
        <f>IF(A94="","",IFERROR(G94*'Paramètres'!$B$13,0))</f>
        <v/>
      </c>
      <c r="I94" s="26">
        <f>IF(A94="","",IFERROR(G94*'Paramètres'!$B$14,0))</f>
        <v/>
      </c>
      <c r="J94" s="26">
        <f>IF(A94="","",IFERROR(G94+H94+I94,0))</f>
        <v/>
      </c>
      <c r="K94" s="27">
        <f>IF(B94="","",IFERROR(B94+'Paramètres'!$B$15,""))</f>
        <v/>
      </c>
      <c r="L94" s="26">
        <f>IF(A94="","",IFERROR(SUMIFS('Paiements'!$G$5:$G$504,'Paiements'!$C$5:$C$504,A94),0))</f>
        <v/>
      </c>
      <c r="M94" s="26">
        <f>IF(A94="","",IFERROR(MAX(0,J94-L94),0))</f>
        <v/>
      </c>
      <c r="N94" s="28">
        <f>IF(A94="","",IFERROR(IF(M94&lt;=0,"Payée",IF(L94&gt;0,"Partiellement payée",IF(K94&lt;TODAY(),"En retard",IF(K94=TODAY(),"Échue","À venir")))),""))</f>
        <v/>
      </c>
      <c r="O94" s="29">
        <f>IF(K94="","",IFERROR(K94-TODAY(),""))</f>
        <v/>
      </c>
      <c r="P94" s="24" t="n"/>
    </row>
    <row r="95">
      <c r="A95" s="22" t="n"/>
      <c r="B95" s="23" t="n"/>
      <c r="C95" s="24" t="n"/>
      <c r="D95" s="22" t="n"/>
      <c r="E95" s="22" t="n"/>
      <c r="F95" s="24" t="n"/>
      <c r="G95" s="25" t="n"/>
      <c r="H95" s="26">
        <f>IF(A95="","",IFERROR(G95*'Paramètres'!$B$13,0))</f>
        <v/>
      </c>
      <c r="I95" s="26">
        <f>IF(A95="","",IFERROR(G95*'Paramètres'!$B$14,0))</f>
        <v/>
      </c>
      <c r="J95" s="26">
        <f>IF(A95="","",IFERROR(G95+H95+I95,0))</f>
        <v/>
      </c>
      <c r="K95" s="27">
        <f>IF(B95="","",IFERROR(B95+'Paramètres'!$B$15,""))</f>
        <v/>
      </c>
      <c r="L95" s="26">
        <f>IF(A95="","",IFERROR(SUMIFS('Paiements'!$G$5:$G$504,'Paiements'!$C$5:$C$504,A95),0))</f>
        <v/>
      </c>
      <c r="M95" s="26">
        <f>IF(A95="","",IFERROR(MAX(0,J95-L95),0))</f>
        <v/>
      </c>
      <c r="N95" s="28">
        <f>IF(A95="","",IFERROR(IF(M95&lt;=0,"Payée",IF(L95&gt;0,"Partiellement payée",IF(K95&lt;TODAY(),"En retard",IF(K95=TODAY(),"Échue","À venir")))),""))</f>
        <v/>
      </c>
      <c r="O95" s="29">
        <f>IF(K95="","",IFERROR(K95-TODAY(),""))</f>
        <v/>
      </c>
      <c r="P95" s="24" t="n"/>
    </row>
    <row r="96">
      <c r="A96" s="22" t="n"/>
      <c r="B96" s="23" t="n"/>
      <c r="C96" s="24" t="n"/>
      <c r="D96" s="22" t="n"/>
      <c r="E96" s="22" t="n"/>
      <c r="F96" s="24" t="n"/>
      <c r="G96" s="25" t="n"/>
      <c r="H96" s="26">
        <f>IF(A96="","",IFERROR(G96*'Paramètres'!$B$13,0))</f>
        <v/>
      </c>
      <c r="I96" s="26">
        <f>IF(A96="","",IFERROR(G96*'Paramètres'!$B$14,0))</f>
        <v/>
      </c>
      <c r="J96" s="26">
        <f>IF(A96="","",IFERROR(G96+H96+I96,0))</f>
        <v/>
      </c>
      <c r="K96" s="27">
        <f>IF(B96="","",IFERROR(B96+'Paramètres'!$B$15,""))</f>
        <v/>
      </c>
      <c r="L96" s="26">
        <f>IF(A96="","",IFERROR(SUMIFS('Paiements'!$G$5:$G$504,'Paiements'!$C$5:$C$504,A96),0))</f>
        <v/>
      </c>
      <c r="M96" s="26">
        <f>IF(A96="","",IFERROR(MAX(0,J96-L96),0))</f>
        <v/>
      </c>
      <c r="N96" s="28">
        <f>IF(A96="","",IFERROR(IF(M96&lt;=0,"Payée",IF(L96&gt;0,"Partiellement payée",IF(K96&lt;TODAY(),"En retard",IF(K96=TODAY(),"Échue","À venir")))),""))</f>
        <v/>
      </c>
      <c r="O96" s="29">
        <f>IF(K96="","",IFERROR(K96-TODAY(),""))</f>
        <v/>
      </c>
      <c r="P96" s="24" t="n"/>
    </row>
    <row r="97">
      <c r="A97" s="22" t="n"/>
      <c r="B97" s="23" t="n"/>
      <c r="C97" s="24" t="n"/>
      <c r="D97" s="22" t="n"/>
      <c r="E97" s="22" t="n"/>
      <c r="F97" s="24" t="n"/>
      <c r="G97" s="25" t="n"/>
      <c r="H97" s="26">
        <f>IF(A97="","",IFERROR(G97*'Paramètres'!$B$13,0))</f>
        <v/>
      </c>
      <c r="I97" s="26">
        <f>IF(A97="","",IFERROR(G97*'Paramètres'!$B$14,0))</f>
        <v/>
      </c>
      <c r="J97" s="26">
        <f>IF(A97="","",IFERROR(G97+H97+I97,0))</f>
        <v/>
      </c>
      <c r="K97" s="27">
        <f>IF(B97="","",IFERROR(B97+'Paramètres'!$B$15,""))</f>
        <v/>
      </c>
      <c r="L97" s="26">
        <f>IF(A97="","",IFERROR(SUMIFS('Paiements'!$G$5:$G$504,'Paiements'!$C$5:$C$504,A97),0))</f>
        <v/>
      </c>
      <c r="M97" s="26">
        <f>IF(A97="","",IFERROR(MAX(0,J97-L97),0))</f>
        <v/>
      </c>
      <c r="N97" s="28">
        <f>IF(A97="","",IFERROR(IF(M97&lt;=0,"Payée",IF(L97&gt;0,"Partiellement payée",IF(K97&lt;TODAY(),"En retard",IF(K97=TODAY(),"Échue","À venir")))),""))</f>
        <v/>
      </c>
      <c r="O97" s="29">
        <f>IF(K97="","",IFERROR(K97-TODAY(),""))</f>
        <v/>
      </c>
      <c r="P97" s="24" t="n"/>
    </row>
    <row r="98">
      <c r="A98" s="22" t="n"/>
      <c r="B98" s="23" t="n"/>
      <c r="C98" s="24" t="n"/>
      <c r="D98" s="22" t="n"/>
      <c r="E98" s="22" t="n"/>
      <c r="F98" s="24" t="n"/>
      <c r="G98" s="25" t="n"/>
      <c r="H98" s="26">
        <f>IF(A98="","",IFERROR(G98*'Paramètres'!$B$13,0))</f>
        <v/>
      </c>
      <c r="I98" s="26">
        <f>IF(A98="","",IFERROR(G98*'Paramètres'!$B$14,0))</f>
        <v/>
      </c>
      <c r="J98" s="26">
        <f>IF(A98="","",IFERROR(G98+H98+I98,0))</f>
        <v/>
      </c>
      <c r="K98" s="27">
        <f>IF(B98="","",IFERROR(B98+'Paramètres'!$B$15,""))</f>
        <v/>
      </c>
      <c r="L98" s="26">
        <f>IF(A98="","",IFERROR(SUMIFS('Paiements'!$G$5:$G$504,'Paiements'!$C$5:$C$504,A98),0))</f>
        <v/>
      </c>
      <c r="M98" s="26">
        <f>IF(A98="","",IFERROR(MAX(0,J98-L98),0))</f>
        <v/>
      </c>
      <c r="N98" s="28">
        <f>IF(A98="","",IFERROR(IF(M98&lt;=0,"Payée",IF(L98&gt;0,"Partiellement payée",IF(K98&lt;TODAY(),"En retard",IF(K98=TODAY(),"Échue","À venir")))),""))</f>
        <v/>
      </c>
      <c r="O98" s="29">
        <f>IF(K98="","",IFERROR(K98-TODAY(),""))</f>
        <v/>
      </c>
      <c r="P98" s="24" t="n"/>
    </row>
    <row r="99">
      <c r="A99" s="22" t="n"/>
      <c r="B99" s="23" t="n"/>
      <c r="C99" s="24" t="n"/>
      <c r="D99" s="22" t="n"/>
      <c r="E99" s="22" t="n"/>
      <c r="F99" s="24" t="n"/>
      <c r="G99" s="25" t="n"/>
      <c r="H99" s="26">
        <f>IF(A99="","",IFERROR(G99*'Paramètres'!$B$13,0))</f>
        <v/>
      </c>
      <c r="I99" s="26">
        <f>IF(A99="","",IFERROR(G99*'Paramètres'!$B$14,0))</f>
        <v/>
      </c>
      <c r="J99" s="26">
        <f>IF(A99="","",IFERROR(G99+H99+I99,0))</f>
        <v/>
      </c>
      <c r="K99" s="27">
        <f>IF(B99="","",IFERROR(B99+'Paramètres'!$B$15,""))</f>
        <v/>
      </c>
      <c r="L99" s="26">
        <f>IF(A99="","",IFERROR(SUMIFS('Paiements'!$G$5:$G$504,'Paiements'!$C$5:$C$504,A99),0))</f>
        <v/>
      </c>
      <c r="M99" s="26">
        <f>IF(A99="","",IFERROR(MAX(0,J99-L99),0))</f>
        <v/>
      </c>
      <c r="N99" s="28">
        <f>IF(A99="","",IFERROR(IF(M99&lt;=0,"Payée",IF(L99&gt;0,"Partiellement payée",IF(K99&lt;TODAY(),"En retard",IF(K99=TODAY(),"Échue","À venir")))),""))</f>
        <v/>
      </c>
      <c r="O99" s="29">
        <f>IF(K99="","",IFERROR(K99-TODAY(),""))</f>
        <v/>
      </c>
      <c r="P99" s="24" t="n"/>
    </row>
    <row r="100">
      <c r="A100" s="22" t="n"/>
      <c r="B100" s="23" t="n"/>
      <c r="C100" s="24" t="n"/>
      <c r="D100" s="22" t="n"/>
      <c r="E100" s="22" t="n"/>
      <c r="F100" s="24" t="n"/>
      <c r="G100" s="25" t="n"/>
      <c r="H100" s="26">
        <f>IF(A100="","",IFERROR(G100*'Paramètres'!$B$13,0))</f>
        <v/>
      </c>
      <c r="I100" s="26">
        <f>IF(A100="","",IFERROR(G100*'Paramètres'!$B$14,0))</f>
        <v/>
      </c>
      <c r="J100" s="26">
        <f>IF(A100="","",IFERROR(G100+H100+I100,0))</f>
        <v/>
      </c>
      <c r="K100" s="27">
        <f>IF(B100="","",IFERROR(B100+'Paramètres'!$B$15,""))</f>
        <v/>
      </c>
      <c r="L100" s="26">
        <f>IF(A100="","",IFERROR(SUMIFS('Paiements'!$G$5:$G$504,'Paiements'!$C$5:$C$504,A100),0))</f>
        <v/>
      </c>
      <c r="M100" s="26">
        <f>IF(A100="","",IFERROR(MAX(0,J100-L100),0))</f>
        <v/>
      </c>
      <c r="N100" s="28">
        <f>IF(A100="","",IFERROR(IF(M100&lt;=0,"Payée",IF(L100&gt;0,"Partiellement payée",IF(K100&lt;TODAY(),"En retard",IF(K100=TODAY(),"Échue","À venir")))),""))</f>
        <v/>
      </c>
      <c r="O100" s="29">
        <f>IF(K100="","",IFERROR(K100-TODAY(),""))</f>
        <v/>
      </c>
      <c r="P100" s="24" t="n"/>
    </row>
    <row r="101">
      <c r="A101" s="22" t="n"/>
      <c r="B101" s="23" t="n"/>
      <c r="C101" s="24" t="n"/>
      <c r="D101" s="22" t="n"/>
      <c r="E101" s="22" t="n"/>
      <c r="F101" s="24" t="n"/>
      <c r="G101" s="25" t="n"/>
      <c r="H101" s="26">
        <f>IF(A101="","",IFERROR(G101*'Paramètres'!$B$13,0))</f>
        <v/>
      </c>
      <c r="I101" s="26">
        <f>IF(A101="","",IFERROR(G101*'Paramètres'!$B$14,0))</f>
        <v/>
      </c>
      <c r="J101" s="26">
        <f>IF(A101="","",IFERROR(G101+H101+I101,0))</f>
        <v/>
      </c>
      <c r="K101" s="27">
        <f>IF(B101="","",IFERROR(B101+'Paramètres'!$B$15,""))</f>
        <v/>
      </c>
      <c r="L101" s="26">
        <f>IF(A101="","",IFERROR(SUMIFS('Paiements'!$G$5:$G$504,'Paiements'!$C$5:$C$504,A101),0))</f>
        <v/>
      </c>
      <c r="M101" s="26">
        <f>IF(A101="","",IFERROR(MAX(0,J101-L101),0))</f>
        <v/>
      </c>
      <c r="N101" s="28">
        <f>IF(A101="","",IFERROR(IF(M101&lt;=0,"Payée",IF(L101&gt;0,"Partiellement payée",IF(K101&lt;TODAY(),"En retard",IF(K101=TODAY(),"Échue","À venir")))),""))</f>
        <v/>
      </c>
      <c r="O101" s="29">
        <f>IF(K101="","",IFERROR(K101-TODAY(),""))</f>
        <v/>
      </c>
      <c r="P101" s="24" t="n"/>
    </row>
    <row r="102">
      <c r="A102" s="22" t="n"/>
      <c r="B102" s="23" t="n"/>
      <c r="C102" s="24" t="n"/>
      <c r="D102" s="22" t="n"/>
      <c r="E102" s="22" t="n"/>
      <c r="F102" s="24" t="n"/>
      <c r="G102" s="25" t="n"/>
      <c r="H102" s="26">
        <f>IF(A102="","",IFERROR(G102*'Paramètres'!$B$13,0))</f>
        <v/>
      </c>
      <c r="I102" s="26">
        <f>IF(A102="","",IFERROR(G102*'Paramètres'!$B$14,0))</f>
        <v/>
      </c>
      <c r="J102" s="26">
        <f>IF(A102="","",IFERROR(G102+H102+I102,0))</f>
        <v/>
      </c>
      <c r="K102" s="27">
        <f>IF(B102="","",IFERROR(B102+'Paramètres'!$B$15,""))</f>
        <v/>
      </c>
      <c r="L102" s="26">
        <f>IF(A102="","",IFERROR(SUMIFS('Paiements'!$G$5:$G$504,'Paiements'!$C$5:$C$504,A102),0))</f>
        <v/>
      </c>
      <c r="M102" s="26">
        <f>IF(A102="","",IFERROR(MAX(0,J102-L102),0))</f>
        <v/>
      </c>
      <c r="N102" s="28">
        <f>IF(A102="","",IFERROR(IF(M102&lt;=0,"Payée",IF(L102&gt;0,"Partiellement payée",IF(K102&lt;TODAY(),"En retard",IF(K102=TODAY(),"Échue","À venir")))),""))</f>
        <v/>
      </c>
      <c r="O102" s="29">
        <f>IF(K102="","",IFERROR(K102-TODAY(),""))</f>
        <v/>
      </c>
      <c r="P102" s="24" t="n"/>
    </row>
    <row r="103">
      <c r="A103" s="22" t="n"/>
      <c r="B103" s="23" t="n"/>
      <c r="C103" s="24" t="n"/>
      <c r="D103" s="22" t="n"/>
      <c r="E103" s="22" t="n"/>
      <c r="F103" s="24" t="n"/>
      <c r="G103" s="25" t="n"/>
      <c r="H103" s="26">
        <f>IF(A103="","",IFERROR(G103*'Paramètres'!$B$13,0))</f>
        <v/>
      </c>
      <c r="I103" s="26">
        <f>IF(A103="","",IFERROR(G103*'Paramètres'!$B$14,0))</f>
        <v/>
      </c>
      <c r="J103" s="26">
        <f>IF(A103="","",IFERROR(G103+H103+I103,0))</f>
        <v/>
      </c>
      <c r="K103" s="27">
        <f>IF(B103="","",IFERROR(B103+'Paramètres'!$B$15,""))</f>
        <v/>
      </c>
      <c r="L103" s="26">
        <f>IF(A103="","",IFERROR(SUMIFS('Paiements'!$G$5:$G$504,'Paiements'!$C$5:$C$504,A103),0))</f>
        <v/>
      </c>
      <c r="M103" s="26">
        <f>IF(A103="","",IFERROR(MAX(0,J103-L103),0))</f>
        <v/>
      </c>
      <c r="N103" s="28">
        <f>IF(A103="","",IFERROR(IF(M103&lt;=0,"Payée",IF(L103&gt;0,"Partiellement payée",IF(K103&lt;TODAY(),"En retard",IF(K103=TODAY(),"Échue","À venir")))),""))</f>
        <v/>
      </c>
      <c r="O103" s="29">
        <f>IF(K103="","",IFERROR(K103-TODAY(),""))</f>
        <v/>
      </c>
      <c r="P103" s="24" t="n"/>
    </row>
    <row r="104">
      <c r="A104" s="22" t="n"/>
      <c r="B104" s="23" t="n"/>
      <c r="C104" s="24" t="n"/>
      <c r="D104" s="22" t="n"/>
      <c r="E104" s="22" t="n"/>
      <c r="F104" s="24" t="n"/>
      <c r="G104" s="25" t="n"/>
      <c r="H104" s="26">
        <f>IF(A104="","",IFERROR(G104*'Paramètres'!$B$13,0))</f>
        <v/>
      </c>
      <c r="I104" s="26">
        <f>IF(A104="","",IFERROR(G104*'Paramètres'!$B$14,0))</f>
        <v/>
      </c>
      <c r="J104" s="26">
        <f>IF(A104="","",IFERROR(G104+H104+I104,0))</f>
        <v/>
      </c>
      <c r="K104" s="27">
        <f>IF(B104="","",IFERROR(B104+'Paramètres'!$B$15,""))</f>
        <v/>
      </c>
      <c r="L104" s="26">
        <f>IF(A104="","",IFERROR(SUMIFS('Paiements'!$G$5:$G$504,'Paiements'!$C$5:$C$504,A104),0))</f>
        <v/>
      </c>
      <c r="M104" s="26">
        <f>IF(A104="","",IFERROR(MAX(0,J104-L104),0))</f>
        <v/>
      </c>
      <c r="N104" s="28">
        <f>IF(A104="","",IFERROR(IF(M104&lt;=0,"Payée",IF(L104&gt;0,"Partiellement payée",IF(K104&lt;TODAY(),"En retard",IF(K104=TODAY(),"Échue","À venir")))),""))</f>
        <v/>
      </c>
      <c r="O104" s="29">
        <f>IF(K104="","",IFERROR(K104-TODAY(),""))</f>
        <v/>
      </c>
      <c r="P104" s="24" t="n"/>
    </row>
    <row r="105">
      <c r="A105" s="22" t="n"/>
      <c r="B105" s="23" t="n"/>
      <c r="C105" s="24" t="n"/>
      <c r="D105" s="22" t="n"/>
      <c r="E105" s="22" t="n"/>
      <c r="F105" s="24" t="n"/>
      <c r="G105" s="25" t="n"/>
      <c r="H105" s="26">
        <f>IF(A105="","",IFERROR(G105*'Paramètres'!$B$13,0))</f>
        <v/>
      </c>
      <c r="I105" s="26">
        <f>IF(A105="","",IFERROR(G105*'Paramètres'!$B$14,0))</f>
        <v/>
      </c>
      <c r="J105" s="26">
        <f>IF(A105="","",IFERROR(G105+H105+I105,0))</f>
        <v/>
      </c>
      <c r="K105" s="27">
        <f>IF(B105="","",IFERROR(B105+'Paramètres'!$B$15,""))</f>
        <v/>
      </c>
      <c r="L105" s="26">
        <f>IF(A105="","",IFERROR(SUMIFS('Paiements'!$G$5:$G$504,'Paiements'!$C$5:$C$504,A105),0))</f>
        <v/>
      </c>
      <c r="M105" s="26">
        <f>IF(A105="","",IFERROR(MAX(0,J105-L105),0))</f>
        <v/>
      </c>
      <c r="N105" s="28">
        <f>IF(A105="","",IFERROR(IF(M105&lt;=0,"Payée",IF(L105&gt;0,"Partiellement payée",IF(K105&lt;TODAY(),"En retard",IF(K105=TODAY(),"Échue","À venir")))),""))</f>
        <v/>
      </c>
      <c r="O105" s="29">
        <f>IF(K105="","",IFERROR(K105-TODAY(),""))</f>
        <v/>
      </c>
      <c r="P105" s="24" t="n"/>
    </row>
    <row r="106">
      <c r="A106" s="22" t="n"/>
      <c r="B106" s="23" t="n"/>
      <c r="C106" s="24" t="n"/>
      <c r="D106" s="22" t="n"/>
      <c r="E106" s="22" t="n"/>
      <c r="F106" s="24" t="n"/>
      <c r="G106" s="25" t="n"/>
      <c r="H106" s="26">
        <f>IF(A106="","",IFERROR(G106*'Paramètres'!$B$13,0))</f>
        <v/>
      </c>
      <c r="I106" s="26">
        <f>IF(A106="","",IFERROR(G106*'Paramètres'!$B$14,0))</f>
        <v/>
      </c>
      <c r="J106" s="26">
        <f>IF(A106="","",IFERROR(G106+H106+I106,0))</f>
        <v/>
      </c>
      <c r="K106" s="27">
        <f>IF(B106="","",IFERROR(B106+'Paramètres'!$B$15,""))</f>
        <v/>
      </c>
      <c r="L106" s="26">
        <f>IF(A106="","",IFERROR(SUMIFS('Paiements'!$G$5:$G$504,'Paiements'!$C$5:$C$504,A106),0))</f>
        <v/>
      </c>
      <c r="M106" s="26">
        <f>IF(A106="","",IFERROR(MAX(0,J106-L106),0))</f>
        <v/>
      </c>
      <c r="N106" s="28">
        <f>IF(A106="","",IFERROR(IF(M106&lt;=0,"Payée",IF(L106&gt;0,"Partiellement payée",IF(K106&lt;TODAY(),"En retard",IF(K106=TODAY(),"Échue","À venir")))),""))</f>
        <v/>
      </c>
      <c r="O106" s="29">
        <f>IF(K106="","",IFERROR(K106-TODAY(),""))</f>
        <v/>
      </c>
      <c r="P106" s="24" t="n"/>
    </row>
    <row r="107">
      <c r="A107" s="22" t="n"/>
      <c r="B107" s="23" t="n"/>
      <c r="C107" s="24" t="n"/>
      <c r="D107" s="22" t="n"/>
      <c r="E107" s="22" t="n"/>
      <c r="F107" s="24" t="n"/>
      <c r="G107" s="25" t="n"/>
      <c r="H107" s="26">
        <f>IF(A107="","",IFERROR(G107*'Paramètres'!$B$13,0))</f>
        <v/>
      </c>
      <c r="I107" s="26">
        <f>IF(A107="","",IFERROR(G107*'Paramètres'!$B$14,0))</f>
        <v/>
      </c>
      <c r="J107" s="26">
        <f>IF(A107="","",IFERROR(G107+H107+I107,0))</f>
        <v/>
      </c>
      <c r="K107" s="27">
        <f>IF(B107="","",IFERROR(B107+'Paramètres'!$B$15,""))</f>
        <v/>
      </c>
      <c r="L107" s="26">
        <f>IF(A107="","",IFERROR(SUMIFS('Paiements'!$G$5:$G$504,'Paiements'!$C$5:$C$504,A107),0))</f>
        <v/>
      </c>
      <c r="M107" s="26">
        <f>IF(A107="","",IFERROR(MAX(0,J107-L107),0))</f>
        <v/>
      </c>
      <c r="N107" s="28">
        <f>IF(A107="","",IFERROR(IF(M107&lt;=0,"Payée",IF(L107&gt;0,"Partiellement payée",IF(K107&lt;TODAY(),"En retard",IF(K107=TODAY(),"Échue","À venir")))),""))</f>
        <v/>
      </c>
      <c r="O107" s="29">
        <f>IF(K107="","",IFERROR(K107-TODAY(),""))</f>
        <v/>
      </c>
      <c r="P107" s="24" t="n"/>
    </row>
    <row r="108">
      <c r="A108" s="22" t="n"/>
      <c r="B108" s="23" t="n"/>
      <c r="C108" s="24" t="n"/>
      <c r="D108" s="22" t="n"/>
      <c r="E108" s="22" t="n"/>
      <c r="F108" s="24" t="n"/>
      <c r="G108" s="25" t="n"/>
      <c r="H108" s="26">
        <f>IF(A108="","",IFERROR(G108*'Paramètres'!$B$13,0))</f>
        <v/>
      </c>
      <c r="I108" s="26">
        <f>IF(A108="","",IFERROR(G108*'Paramètres'!$B$14,0))</f>
        <v/>
      </c>
      <c r="J108" s="26">
        <f>IF(A108="","",IFERROR(G108+H108+I108,0))</f>
        <v/>
      </c>
      <c r="K108" s="27">
        <f>IF(B108="","",IFERROR(B108+'Paramètres'!$B$15,""))</f>
        <v/>
      </c>
      <c r="L108" s="26">
        <f>IF(A108="","",IFERROR(SUMIFS('Paiements'!$G$5:$G$504,'Paiements'!$C$5:$C$504,A108),0))</f>
        <v/>
      </c>
      <c r="M108" s="26">
        <f>IF(A108="","",IFERROR(MAX(0,J108-L108),0))</f>
        <v/>
      </c>
      <c r="N108" s="28">
        <f>IF(A108="","",IFERROR(IF(M108&lt;=0,"Payée",IF(L108&gt;0,"Partiellement payée",IF(K108&lt;TODAY(),"En retard",IF(K108=TODAY(),"Échue","À venir")))),""))</f>
        <v/>
      </c>
      <c r="O108" s="29">
        <f>IF(K108="","",IFERROR(K108-TODAY(),""))</f>
        <v/>
      </c>
      <c r="P108" s="24" t="n"/>
    </row>
    <row r="109">
      <c r="A109" s="22" t="n"/>
      <c r="B109" s="23" t="n"/>
      <c r="C109" s="24" t="n"/>
      <c r="D109" s="22" t="n"/>
      <c r="E109" s="22" t="n"/>
      <c r="F109" s="24" t="n"/>
      <c r="G109" s="25" t="n"/>
      <c r="H109" s="26">
        <f>IF(A109="","",IFERROR(G109*'Paramètres'!$B$13,0))</f>
        <v/>
      </c>
      <c r="I109" s="26">
        <f>IF(A109="","",IFERROR(G109*'Paramètres'!$B$14,0))</f>
        <v/>
      </c>
      <c r="J109" s="26">
        <f>IF(A109="","",IFERROR(G109+H109+I109,0))</f>
        <v/>
      </c>
      <c r="K109" s="27">
        <f>IF(B109="","",IFERROR(B109+'Paramètres'!$B$15,""))</f>
        <v/>
      </c>
      <c r="L109" s="26">
        <f>IF(A109="","",IFERROR(SUMIFS('Paiements'!$G$5:$G$504,'Paiements'!$C$5:$C$504,A109),0))</f>
        <v/>
      </c>
      <c r="M109" s="26">
        <f>IF(A109="","",IFERROR(MAX(0,J109-L109),0))</f>
        <v/>
      </c>
      <c r="N109" s="28">
        <f>IF(A109="","",IFERROR(IF(M109&lt;=0,"Payée",IF(L109&gt;0,"Partiellement payée",IF(K109&lt;TODAY(),"En retard",IF(K109=TODAY(),"Échue","À venir")))),""))</f>
        <v/>
      </c>
      <c r="O109" s="29">
        <f>IF(K109="","",IFERROR(K109-TODAY(),""))</f>
        <v/>
      </c>
      <c r="P109" s="24" t="n"/>
    </row>
    <row r="110">
      <c r="A110" s="22" t="n"/>
      <c r="B110" s="23" t="n"/>
      <c r="C110" s="24" t="n"/>
      <c r="D110" s="22" t="n"/>
      <c r="E110" s="22" t="n"/>
      <c r="F110" s="24" t="n"/>
      <c r="G110" s="25" t="n"/>
      <c r="H110" s="26">
        <f>IF(A110="","",IFERROR(G110*'Paramètres'!$B$13,0))</f>
        <v/>
      </c>
      <c r="I110" s="26">
        <f>IF(A110="","",IFERROR(G110*'Paramètres'!$B$14,0))</f>
        <v/>
      </c>
      <c r="J110" s="26">
        <f>IF(A110="","",IFERROR(G110+H110+I110,0))</f>
        <v/>
      </c>
      <c r="K110" s="27">
        <f>IF(B110="","",IFERROR(B110+'Paramètres'!$B$15,""))</f>
        <v/>
      </c>
      <c r="L110" s="26">
        <f>IF(A110="","",IFERROR(SUMIFS('Paiements'!$G$5:$G$504,'Paiements'!$C$5:$C$504,A110),0))</f>
        <v/>
      </c>
      <c r="M110" s="26">
        <f>IF(A110="","",IFERROR(MAX(0,J110-L110),0))</f>
        <v/>
      </c>
      <c r="N110" s="28">
        <f>IF(A110="","",IFERROR(IF(M110&lt;=0,"Payée",IF(L110&gt;0,"Partiellement payée",IF(K110&lt;TODAY(),"En retard",IF(K110=TODAY(),"Échue","À venir")))),""))</f>
        <v/>
      </c>
      <c r="O110" s="29">
        <f>IF(K110="","",IFERROR(K110-TODAY(),""))</f>
        <v/>
      </c>
      <c r="P110" s="24" t="n"/>
    </row>
    <row r="111">
      <c r="A111" s="22" t="n"/>
      <c r="B111" s="23" t="n"/>
      <c r="C111" s="24" t="n"/>
      <c r="D111" s="22" t="n"/>
      <c r="E111" s="22" t="n"/>
      <c r="F111" s="24" t="n"/>
      <c r="G111" s="25" t="n"/>
      <c r="H111" s="26">
        <f>IF(A111="","",IFERROR(G111*'Paramètres'!$B$13,0))</f>
        <v/>
      </c>
      <c r="I111" s="26">
        <f>IF(A111="","",IFERROR(G111*'Paramètres'!$B$14,0))</f>
        <v/>
      </c>
      <c r="J111" s="26">
        <f>IF(A111="","",IFERROR(G111+H111+I111,0))</f>
        <v/>
      </c>
      <c r="K111" s="27">
        <f>IF(B111="","",IFERROR(B111+'Paramètres'!$B$15,""))</f>
        <v/>
      </c>
      <c r="L111" s="26">
        <f>IF(A111="","",IFERROR(SUMIFS('Paiements'!$G$5:$G$504,'Paiements'!$C$5:$C$504,A111),0))</f>
        <v/>
      </c>
      <c r="M111" s="26">
        <f>IF(A111="","",IFERROR(MAX(0,J111-L111),0))</f>
        <v/>
      </c>
      <c r="N111" s="28">
        <f>IF(A111="","",IFERROR(IF(M111&lt;=0,"Payée",IF(L111&gt;0,"Partiellement payée",IF(K111&lt;TODAY(),"En retard",IF(K111=TODAY(),"Échue","À venir")))),""))</f>
        <v/>
      </c>
      <c r="O111" s="29">
        <f>IF(K111="","",IFERROR(K111-TODAY(),""))</f>
        <v/>
      </c>
      <c r="P111" s="24" t="n"/>
    </row>
    <row r="112">
      <c r="A112" s="22" t="n"/>
      <c r="B112" s="23" t="n"/>
      <c r="C112" s="24" t="n"/>
      <c r="D112" s="22" t="n"/>
      <c r="E112" s="22" t="n"/>
      <c r="F112" s="24" t="n"/>
      <c r="G112" s="25" t="n"/>
      <c r="H112" s="26">
        <f>IF(A112="","",IFERROR(G112*'Paramètres'!$B$13,0))</f>
        <v/>
      </c>
      <c r="I112" s="26">
        <f>IF(A112="","",IFERROR(G112*'Paramètres'!$B$14,0))</f>
        <v/>
      </c>
      <c r="J112" s="26">
        <f>IF(A112="","",IFERROR(G112+H112+I112,0))</f>
        <v/>
      </c>
      <c r="K112" s="27">
        <f>IF(B112="","",IFERROR(B112+'Paramètres'!$B$15,""))</f>
        <v/>
      </c>
      <c r="L112" s="26">
        <f>IF(A112="","",IFERROR(SUMIFS('Paiements'!$G$5:$G$504,'Paiements'!$C$5:$C$504,A112),0))</f>
        <v/>
      </c>
      <c r="M112" s="26">
        <f>IF(A112="","",IFERROR(MAX(0,J112-L112),0))</f>
        <v/>
      </c>
      <c r="N112" s="28">
        <f>IF(A112="","",IFERROR(IF(M112&lt;=0,"Payée",IF(L112&gt;0,"Partiellement payée",IF(K112&lt;TODAY(),"En retard",IF(K112=TODAY(),"Échue","À venir")))),""))</f>
        <v/>
      </c>
      <c r="O112" s="29">
        <f>IF(K112="","",IFERROR(K112-TODAY(),""))</f>
        <v/>
      </c>
      <c r="P112" s="24" t="n"/>
    </row>
    <row r="113">
      <c r="A113" s="22" t="n"/>
      <c r="B113" s="23" t="n"/>
      <c r="C113" s="24" t="n"/>
      <c r="D113" s="22" t="n"/>
      <c r="E113" s="22" t="n"/>
      <c r="F113" s="24" t="n"/>
      <c r="G113" s="25" t="n"/>
      <c r="H113" s="26">
        <f>IF(A113="","",IFERROR(G113*'Paramètres'!$B$13,0))</f>
        <v/>
      </c>
      <c r="I113" s="26">
        <f>IF(A113="","",IFERROR(G113*'Paramètres'!$B$14,0))</f>
        <v/>
      </c>
      <c r="J113" s="26">
        <f>IF(A113="","",IFERROR(G113+H113+I113,0))</f>
        <v/>
      </c>
      <c r="K113" s="27">
        <f>IF(B113="","",IFERROR(B113+'Paramètres'!$B$15,""))</f>
        <v/>
      </c>
      <c r="L113" s="26">
        <f>IF(A113="","",IFERROR(SUMIFS('Paiements'!$G$5:$G$504,'Paiements'!$C$5:$C$504,A113),0))</f>
        <v/>
      </c>
      <c r="M113" s="26">
        <f>IF(A113="","",IFERROR(MAX(0,J113-L113),0))</f>
        <v/>
      </c>
      <c r="N113" s="28">
        <f>IF(A113="","",IFERROR(IF(M113&lt;=0,"Payée",IF(L113&gt;0,"Partiellement payée",IF(K113&lt;TODAY(),"En retard",IF(K113=TODAY(),"Échue","À venir")))),""))</f>
        <v/>
      </c>
      <c r="O113" s="29">
        <f>IF(K113="","",IFERROR(K113-TODAY(),""))</f>
        <v/>
      </c>
      <c r="P113" s="24" t="n"/>
    </row>
    <row r="114">
      <c r="A114" s="22" t="n"/>
      <c r="B114" s="23" t="n"/>
      <c r="C114" s="24" t="n"/>
      <c r="D114" s="22" t="n"/>
      <c r="E114" s="22" t="n"/>
      <c r="F114" s="24" t="n"/>
      <c r="G114" s="25" t="n"/>
      <c r="H114" s="26">
        <f>IF(A114="","",IFERROR(G114*'Paramètres'!$B$13,0))</f>
        <v/>
      </c>
      <c r="I114" s="26">
        <f>IF(A114="","",IFERROR(G114*'Paramètres'!$B$14,0))</f>
        <v/>
      </c>
      <c r="J114" s="26">
        <f>IF(A114="","",IFERROR(G114+H114+I114,0))</f>
        <v/>
      </c>
      <c r="K114" s="27">
        <f>IF(B114="","",IFERROR(B114+'Paramètres'!$B$15,""))</f>
        <v/>
      </c>
      <c r="L114" s="26">
        <f>IF(A114="","",IFERROR(SUMIFS('Paiements'!$G$5:$G$504,'Paiements'!$C$5:$C$504,A114),0))</f>
        <v/>
      </c>
      <c r="M114" s="26">
        <f>IF(A114="","",IFERROR(MAX(0,J114-L114),0))</f>
        <v/>
      </c>
      <c r="N114" s="28">
        <f>IF(A114="","",IFERROR(IF(M114&lt;=0,"Payée",IF(L114&gt;0,"Partiellement payée",IF(K114&lt;TODAY(),"En retard",IF(K114=TODAY(),"Échue","À venir")))),""))</f>
        <v/>
      </c>
      <c r="O114" s="29">
        <f>IF(K114="","",IFERROR(K114-TODAY(),""))</f>
        <v/>
      </c>
      <c r="P114" s="24" t="n"/>
    </row>
    <row r="115">
      <c r="A115" s="22" t="n"/>
      <c r="B115" s="23" t="n"/>
      <c r="C115" s="24" t="n"/>
      <c r="D115" s="22" t="n"/>
      <c r="E115" s="22" t="n"/>
      <c r="F115" s="24" t="n"/>
      <c r="G115" s="25" t="n"/>
      <c r="H115" s="26">
        <f>IF(A115="","",IFERROR(G115*'Paramètres'!$B$13,0))</f>
        <v/>
      </c>
      <c r="I115" s="26">
        <f>IF(A115="","",IFERROR(G115*'Paramètres'!$B$14,0))</f>
        <v/>
      </c>
      <c r="J115" s="26">
        <f>IF(A115="","",IFERROR(G115+H115+I115,0))</f>
        <v/>
      </c>
      <c r="K115" s="27">
        <f>IF(B115="","",IFERROR(B115+'Paramètres'!$B$15,""))</f>
        <v/>
      </c>
      <c r="L115" s="26">
        <f>IF(A115="","",IFERROR(SUMIFS('Paiements'!$G$5:$G$504,'Paiements'!$C$5:$C$504,A115),0))</f>
        <v/>
      </c>
      <c r="M115" s="26">
        <f>IF(A115="","",IFERROR(MAX(0,J115-L115),0))</f>
        <v/>
      </c>
      <c r="N115" s="28">
        <f>IF(A115="","",IFERROR(IF(M115&lt;=0,"Payée",IF(L115&gt;0,"Partiellement payée",IF(K115&lt;TODAY(),"En retard",IF(K115=TODAY(),"Échue","À venir")))),""))</f>
        <v/>
      </c>
      <c r="O115" s="29">
        <f>IF(K115="","",IFERROR(K115-TODAY(),""))</f>
        <v/>
      </c>
      <c r="P115" s="24" t="n"/>
    </row>
    <row r="116">
      <c r="A116" s="22" t="n"/>
      <c r="B116" s="23" t="n"/>
      <c r="C116" s="24" t="n"/>
      <c r="D116" s="22" t="n"/>
      <c r="E116" s="22" t="n"/>
      <c r="F116" s="24" t="n"/>
      <c r="G116" s="25" t="n"/>
      <c r="H116" s="26">
        <f>IF(A116="","",IFERROR(G116*'Paramètres'!$B$13,0))</f>
        <v/>
      </c>
      <c r="I116" s="26">
        <f>IF(A116="","",IFERROR(G116*'Paramètres'!$B$14,0))</f>
        <v/>
      </c>
      <c r="J116" s="26">
        <f>IF(A116="","",IFERROR(G116+H116+I116,0))</f>
        <v/>
      </c>
      <c r="K116" s="27">
        <f>IF(B116="","",IFERROR(B116+'Paramètres'!$B$15,""))</f>
        <v/>
      </c>
      <c r="L116" s="26">
        <f>IF(A116="","",IFERROR(SUMIFS('Paiements'!$G$5:$G$504,'Paiements'!$C$5:$C$504,A116),0))</f>
        <v/>
      </c>
      <c r="M116" s="26">
        <f>IF(A116="","",IFERROR(MAX(0,J116-L116),0))</f>
        <v/>
      </c>
      <c r="N116" s="28">
        <f>IF(A116="","",IFERROR(IF(M116&lt;=0,"Payée",IF(L116&gt;0,"Partiellement payée",IF(K116&lt;TODAY(),"En retard",IF(K116=TODAY(),"Échue","À venir")))),""))</f>
        <v/>
      </c>
      <c r="O116" s="29">
        <f>IF(K116="","",IFERROR(K116-TODAY(),""))</f>
        <v/>
      </c>
      <c r="P116" s="24" t="n"/>
    </row>
    <row r="117">
      <c r="A117" s="22" t="n"/>
      <c r="B117" s="23" t="n"/>
      <c r="C117" s="24" t="n"/>
      <c r="D117" s="22" t="n"/>
      <c r="E117" s="22" t="n"/>
      <c r="F117" s="24" t="n"/>
      <c r="G117" s="25" t="n"/>
      <c r="H117" s="26">
        <f>IF(A117="","",IFERROR(G117*'Paramètres'!$B$13,0))</f>
        <v/>
      </c>
      <c r="I117" s="26">
        <f>IF(A117="","",IFERROR(G117*'Paramètres'!$B$14,0))</f>
        <v/>
      </c>
      <c r="J117" s="26">
        <f>IF(A117="","",IFERROR(G117+H117+I117,0))</f>
        <v/>
      </c>
      <c r="K117" s="27">
        <f>IF(B117="","",IFERROR(B117+'Paramètres'!$B$15,""))</f>
        <v/>
      </c>
      <c r="L117" s="26">
        <f>IF(A117="","",IFERROR(SUMIFS('Paiements'!$G$5:$G$504,'Paiements'!$C$5:$C$504,A117),0))</f>
        <v/>
      </c>
      <c r="M117" s="26">
        <f>IF(A117="","",IFERROR(MAX(0,J117-L117),0))</f>
        <v/>
      </c>
      <c r="N117" s="28">
        <f>IF(A117="","",IFERROR(IF(M117&lt;=0,"Payée",IF(L117&gt;0,"Partiellement payée",IF(K117&lt;TODAY(),"En retard",IF(K117=TODAY(),"Échue","À venir")))),""))</f>
        <v/>
      </c>
      <c r="O117" s="29">
        <f>IF(K117="","",IFERROR(K117-TODAY(),""))</f>
        <v/>
      </c>
      <c r="P117" s="24" t="n"/>
    </row>
    <row r="118">
      <c r="A118" s="22" t="n"/>
      <c r="B118" s="23" t="n"/>
      <c r="C118" s="24" t="n"/>
      <c r="D118" s="22" t="n"/>
      <c r="E118" s="22" t="n"/>
      <c r="F118" s="24" t="n"/>
      <c r="G118" s="25" t="n"/>
      <c r="H118" s="26">
        <f>IF(A118="","",IFERROR(G118*'Paramètres'!$B$13,0))</f>
        <v/>
      </c>
      <c r="I118" s="26">
        <f>IF(A118="","",IFERROR(G118*'Paramètres'!$B$14,0))</f>
        <v/>
      </c>
      <c r="J118" s="26">
        <f>IF(A118="","",IFERROR(G118+H118+I118,0))</f>
        <v/>
      </c>
      <c r="K118" s="27">
        <f>IF(B118="","",IFERROR(B118+'Paramètres'!$B$15,""))</f>
        <v/>
      </c>
      <c r="L118" s="26">
        <f>IF(A118="","",IFERROR(SUMIFS('Paiements'!$G$5:$G$504,'Paiements'!$C$5:$C$504,A118),0))</f>
        <v/>
      </c>
      <c r="M118" s="26">
        <f>IF(A118="","",IFERROR(MAX(0,J118-L118),0))</f>
        <v/>
      </c>
      <c r="N118" s="28">
        <f>IF(A118="","",IFERROR(IF(M118&lt;=0,"Payée",IF(L118&gt;0,"Partiellement payée",IF(K118&lt;TODAY(),"En retard",IF(K118=TODAY(),"Échue","À venir")))),""))</f>
        <v/>
      </c>
      <c r="O118" s="29">
        <f>IF(K118="","",IFERROR(K118-TODAY(),""))</f>
        <v/>
      </c>
      <c r="P118" s="24" t="n"/>
    </row>
    <row r="119">
      <c r="A119" s="22" t="n"/>
      <c r="B119" s="23" t="n"/>
      <c r="C119" s="24" t="n"/>
      <c r="D119" s="22" t="n"/>
      <c r="E119" s="22" t="n"/>
      <c r="F119" s="24" t="n"/>
      <c r="G119" s="25" t="n"/>
      <c r="H119" s="26">
        <f>IF(A119="","",IFERROR(G119*'Paramètres'!$B$13,0))</f>
        <v/>
      </c>
      <c r="I119" s="26">
        <f>IF(A119="","",IFERROR(G119*'Paramètres'!$B$14,0))</f>
        <v/>
      </c>
      <c r="J119" s="26">
        <f>IF(A119="","",IFERROR(G119+H119+I119,0))</f>
        <v/>
      </c>
      <c r="K119" s="27">
        <f>IF(B119="","",IFERROR(B119+'Paramètres'!$B$15,""))</f>
        <v/>
      </c>
      <c r="L119" s="26">
        <f>IF(A119="","",IFERROR(SUMIFS('Paiements'!$G$5:$G$504,'Paiements'!$C$5:$C$504,A119),0))</f>
        <v/>
      </c>
      <c r="M119" s="26">
        <f>IF(A119="","",IFERROR(MAX(0,J119-L119),0))</f>
        <v/>
      </c>
      <c r="N119" s="28">
        <f>IF(A119="","",IFERROR(IF(M119&lt;=0,"Payée",IF(L119&gt;0,"Partiellement payée",IF(K119&lt;TODAY(),"En retard",IF(K119=TODAY(),"Échue","À venir")))),""))</f>
        <v/>
      </c>
      <c r="O119" s="29">
        <f>IF(K119="","",IFERROR(K119-TODAY(),""))</f>
        <v/>
      </c>
      <c r="P119" s="24" t="n"/>
    </row>
    <row r="120">
      <c r="A120" s="22" t="n"/>
      <c r="B120" s="23" t="n"/>
      <c r="C120" s="24" t="n"/>
      <c r="D120" s="22" t="n"/>
      <c r="E120" s="22" t="n"/>
      <c r="F120" s="24" t="n"/>
      <c r="G120" s="25" t="n"/>
      <c r="H120" s="26">
        <f>IF(A120="","",IFERROR(G120*'Paramètres'!$B$13,0))</f>
        <v/>
      </c>
      <c r="I120" s="26">
        <f>IF(A120="","",IFERROR(G120*'Paramètres'!$B$14,0))</f>
        <v/>
      </c>
      <c r="J120" s="26">
        <f>IF(A120="","",IFERROR(G120+H120+I120,0))</f>
        <v/>
      </c>
      <c r="K120" s="27">
        <f>IF(B120="","",IFERROR(B120+'Paramètres'!$B$15,""))</f>
        <v/>
      </c>
      <c r="L120" s="26">
        <f>IF(A120="","",IFERROR(SUMIFS('Paiements'!$G$5:$G$504,'Paiements'!$C$5:$C$504,A120),0))</f>
        <v/>
      </c>
      <c r="M120" s="26">
        <f>IF(A120="","",IFERROR(MAX(0,J120-L120),0))</f>
        <v/>
      </c>
      <c r="N120" s="28">
        <f>IF(A120="","",IFERROR(IF(M120&lt;=0,"Payée",IF(L120&gt;0,"Partiellement payée",IF(K120&lt;TODAY(),"En retard",IF(K120=TODAY(),"Échue","À venir")))),""))</f>
        <v/>
      </c>
      <c r="O120" s="29">
        <f>IF(K120="","",IFERROR(K120-TODAY(),""))</f>
        <v/>
      </c>
      <c r="P120" s="24" t="n"/>
    </row>
    <row r="121">
      <c r="A121" s="22" t="n"/>
      <c r="B121" s="23" t="n"/>
      <c r="C121" s="24" t="n"/>
      <c r="D121" s="22" t="n"/>
      <c r="E121" s="22" t="n"/>
      <c r="F121" s="24" t="n"/>
      <c r="G121" s="25" t="n"/>
      <c r="H121" s="26">
        <f>IF(A121="","",IFERROR(G121*'Paramètres'!$B$13,0))</f>
        <v/>
      </c>
      <c r="I121" s="26">
        <f>IF(A121="","",IFERROR(G121*'Paramètres'!$B$14,0))</f>
        <v/>
      </c>
      <c r="J121" s="26">
        <f>IF(A121="","",IFERROR(G121+H121+I121,0))</f>
        <v/>
      </c>
      <c r="K121" s="27">
        <f>IF(B121="","",IFERROR(B121+'Paramètres'!$B$15,""))</f>
        <v/>
      </c>
      <c r="L121" s="26">
        <f>IF(A121="","",IFERROR(SUMIFS('Paiements'!$G$5:$G$504,'Paiements'!$C$5:$C$504,A121),0))</f>
        <v/>
      </c>
      <c r="M121" s="26">
        <f>IF(A121="","",IFERROR(MAX(0,J121-L121),0))</f>
        <v/>
      </c>
      <c r="N121" s="28">
        <f>IF(A121="","",IFERROR(IF(M121&lt;=0,"Payée",IF(L121&gt;0,"Partiellement payée",IF(K121&lt;TODAY(),"En retard",IF(K121=TODAY(),"Échue","À venir")))),""))</f>
        <v/>
      </c>
      <c r="O121" s="29">
        <f>IF(K121="","",IFERROR(K121-TODAY(),""))</f>
        <v/>
      </c>
      <c r="P121" s="24" t="n"/>
    </row>
    <row r="122">
      <c r="A122" s="22" t="n"/>
      <c r="B122" s="23" t="n"/>
      <c r="C122" s="24" t="n"/>
      <c r="D122" s="22" t="n"/>
      <c r="E122" s="22" t="n"/>
      <c r="F122" s="24" t="n"/>
      <c r="G122" s="25" t="n"/>
      <c r="H122" s="26">
        <f>IF(A122="","",IFERROR(G122*'Paramètres'!$B$13,0))</f>
        <v/>
      </c>
      <c r="I122" s="26">
        <f>IF(A122="","",IFERROR(G122*'Paramètres'!$B$14,0))</f>
        <v/>
      </c>
      <c r="J122" s="26">
        <f>IF(A122="","",IFERROR(G122+H122+I122,0))</f>
        <v/>
      </c>
      <c r="K122" s="27">
        <f>IF(B122="","",IFERROR(B122+'Paramètres'!$B$15,""))</f>
        <v/>
      </c>
      <c r="L122" s="26">
        <f>IF(A122="","",IFERROR(SUMIFS('Paiements'!$G$5:$G$504,'Paiements'!$C$5:$C$504,A122),0))</f>
        <v/>
      </c>
      <c r="M122" s="26">
        <f>IF(A122="","",IFERROR(MAX(0,J122-L122),0))</f>
        <v/>
      </c>
      <c r="N122" s="28">
        <f>IF(A122="","",IFERROR(IF(M122&lt;=0,"Payée",IF(L122&gt;0,"Partiellement payée",IF(K122&lt;TODAY(),"En retard",IF(K122=TODAY(),"Échue","À venir")))),""))</f>
        <v/>
      </c>
      <c r="O122" s="29">
        <f>IF(K122="","",IFERROR(K122-TODAY(),""))</f>
        <v/>
      </c>
      <c r="P122" s="24" t="n"/>
    </row>
    <row r="123">
      <c r="A123" s="22" t="n"/>
      <c r="B123" s="23" t="n"/>
      <c r="C123" s="24" t="n"/>
      <c r="D123" s="22" t="n"/>
      <c r="E123" s="22" t="n"/>
      <c r="F123" s="24" t="n"/>
      <c r="G123" s="25" t="n"/>
      <c r="H123" s="26">
        <f>IF(A123="","",IFERROR(G123*'Paramètres'!$B$13,0))</f>
        <v/>
      </c>
      <c r="I123" s="26">
        <f>IF(A123="","",IFERROR(G123*'Paramètres'!$B$14,0))</f>
        <v/>
      </c>
      <c r="J123" s="26">
        <f>IF(A123="","",IFERROR(G123+H123+I123,0))</f>
        <v/>
      </c>
      <c r="K123" s="27">
        <f>IF(B123="","",IFERROR(B123+'Paramètres'!$B$15,""))</f>
        <v/>
      </c>
      <c r="L123" s="26">
        <f>IF(A123="","",IFERROR(SUMIFS('Paiements'!$G$5:$G$504,'Paiements'!$C$5:$C$504,A123),0))</f>
        <v/>
      </c>
      <c r="M123" s="26">
        <f>IF(A123="","",IFERROR(MAX(0,J123-L123),0))</f>
        <v/>
      </c>
      <c r="N123" s="28">
        <f>IF(A123="","",IFERROR(IF(M123&lt;=0,"Payée",IF(L123&gt;0,"Partiellement payée",IF(K123&lt;TODAY(),"En retard",IF(K123=TODAY(),"Échue","À venir")))),""))</f>
        <v/>
      </c>
      <c r="O123" s="29">
        <f>IF(K123="","",IFERROR(K123-TODAY(),""))</f>
        <v/>
      </c>
      <c r="P123" s="24" t="n"/>
    </row>
    <row r="124">
      <c r="A124" s="22" t="n"/>
      <c r="B124" s="23" t="n"/>
      <c r="C124" s="24" t="n"/>
      <c r="D124" s="22" t="n"/>
      <c r="E124" s="22" t="n"/>
      <c r="F124" s="24" t="n"/>
      <c r="G124" s="25" t="n"/>
      <c r="H124" s="26">
        <f>IF(A124="","",IFERROR(G124*'Paramètres'!$B$13,0))</f>
        <v/>
      </c>
      <c r="I124" s="26">
        <f>IF(A124="","",IFERROR(G124*'Paramètres'!$B$14,0))</f>
        <v/>
      </c>
      <c r="J124" s="26">
        <f>IF(A124="","",IFERROR(G124+H124+I124,0))</f>
        <v/>
      </c>
      <c r="K124" s="27">
        <f>IF(B124="","",IFERROR(B124+'Paramètres'!$B$15,""))</f>
        <v/>
      </c>
      <c r="L124" s="26">
        <f>IF(A124="","",IFERROR(SUMIFS('Paiements'!$G$5:$G$504,'Paiements'!$C$5:$C$504,A124),0))</f>
        <v/>
      </c>
      <c r="M124" s="26">
        <f>IF(A124="","",IFERROR(MAX(0,J124-L124),0))</f>
        <v/>
      </c>
      <c r="N124" s="28">
        <f>IF(A124="","",IFERROR(IF(M124&lt;=0,"Payée",IF(L124&gt;0,"Partiellement payée",IF(K124&lt;TODAY(),"En retard",IF(K124=TODAY(),"Échue","À venir")))),""))</f>
        <v/>
      </c>
      <c r="O124" s="29">
        <f>IF(K124="","",IFERROR(K124-TODAY(),""))</f>
        <v/>
      </c>
      <c r="P124" s="24" t="n"/>
    </row>
    <row r="125">
      <c r="A125" s="22" t="n"/>
      <c r="B125" s="23" t="n"/>
      <c r="C125" s="24" t="n"/>
      <c r="D125" s="22" t="n"/>
      <c r="E125" s="22" t="n"/>
      <c r="F125" s="24" t="n"/>
      <c r="G125" s="25" t="n"/>
      <c r="H125" s="26">
        <f>IF(A125="","",IFERROR(G125*'Paramètres'!$B$13,0))</f>
        <v/>
      </c>
      <c r="I125" s="26">
        <f>IF(A125="","",IFERROR(G125*'Paramètres'!$B$14,0))</f>
        <v/>
      </c>
      <c r="J125" s="26">
        <f>IF(A125="","",IFERROR(G125+H125+I125,0))</f>
        <v/>
      </c>
      <c r="K125" s="27">
        <f>IF(B125="","",IFERROR(B125+'Paramètres'!$B$15,""))</f>
        <v/>
      </c>
      <c r="L125" s="26">
        <f>IF(A125="","",IFERROR(SUMIFS('Paiements'!$G$5:$G$504,'Paiements'!$C$5:$C$504,A125),0))</f>
        <v/>
      </c>
      <c r="M125" s="26">
        <f>IF(A125="","",IFERROR(MAX(0,J125-L125),0))</f>
        <v/>
      </c>
      <c r="N125" s="28">
        <f>IF(A125="","",IFERROR(IF(M125&lt;=0,"Payée",IF(L125&gt;0,"Partiellement payée",IF(K125&lt;TODAY(),"En retard",IF(K125=TODAY(),"Échue","À venir")))),""))</f>
        <v/>
      </c>
      <c r="O125" s="29">
        <f>IF(K125="","",IFERROR(K125-TODAY(),""))</f>
        <v/>
      </c>
      <c r="P125" s="24" t="n"/>
    </row>
    <row r="126">
      <c r="A126" s="22" t="n"/>
      <c r="B126" s="23" t="n"/>
      <c r="C126" s="24" t="n"/>
      <c r="D126" s="22" t="n"/>
      <c r="E126" s="22" t="n"/>
      <c r="F126" s="24" t="n"/>
      <c r="G126" s="25" t="n"/>
      <c r="H126" s="26">
        <f>IF(A126="","",IFERROR(G126*'Paramètres'!$B$13,0))</f>
        <v/>
      </c>
      <c r="I126" s="26">
        <f>IF(A126="","",IFERROR(G126*'Paramètres'!$B$14,0))</f>
        <v/>
      </c>
      <c r="J126" s="26">
        <f>IF(A126="","",IFERROR(G126+H126+I126,0))</f>
        <v/>
      </c>
      <c r="K126" s="27">
        <f>IF(B126="","",IFERROR(B126+'Paramètres'!$B$15,""))</f>
        <v/>
      </c>
      <c r="L126" s="26">
        <f>IF(A126="","",IFERROR(SUMIFS('Paiements'!$G$5:$G$504,'Paiements'!$C$5:$C$504,A126),0))</f>
        <v/>
      </c>
      <c r="M126" s="26">
        <f>IF(A126="","",IFERROR(MAX(0,J126-L126),0))</f>
        <v/>
      </c>
      <c r="N126" s="28">
        <f>IF(A126="","",IFERROR(IF(M126&lt;=0,"Payée",IF(L126&gt;0,"Partiellement payée",IF(K126&lt;TODAY(),"En retard",IF(K126=TODAY(),"Échue","À venir")))),""))</f>
        <v/>
      </c>
      <c r="O126" s="29">
        <f>IF(K126="","",IFERROR(K126-TODAY(),""))</f>
        <v/>
      </c>
      <c r="P126" s="24" t="n"/>
    </row>
    <row r="127">
      <c r="A127" s="22" t="n"/>
      <c r="B127" s="23" t="n"/>
      <c r="C127" s="24" t="n"/>
      <c r="D127" s="22" t="n"/>
      <c r="E127" s="22" t="n"/>
      <c r="F127" s="24" t="n"/>
      <c r="G127" s="25" t="n"/>
      <c r="H127" s="26">
        <f>IF(A127="","",IFERROR(G127*'Paramètres'!$B$13,0))</f>
        <v/>
      </c>
      <c r="I127" s="26">
        <f>IF(A127="","",IFERROR(G127*'Paramètres'!$B$14,0))</f>
        <v/>
      </c>
      <c r="J127" s="26">
        <f>IF(A127="","",IFERROR(G127+H127+I127,0))</f>
        <v/>
      </c>
      <c r="K127" s="27">
        <f>IF(B127="","",IFERROR(B127+'Paramètres'!$B$15,""))</f>
        <v/>
      </c>
      <c r="L127" s="26">
        <f>IF(A127="","",IFERROR(SUMIFS('Paiements'!$G$5:$G$504,'Paiements'!$C$5:$C$504,A127),0))</f>
        <v/>
      </c>
      <c r="M127" s="26">
        <f>IF(A127="","",IFERROR(MAX(0,J127-L127),0))</f>
        <v/>
      </c>
      <c r="N127" s="28">
        <f>IF(A127="","",IFERROR(IF(M127&lt;=0,"Payée",IF(L127&gt;0,"Partiellement payée",IF(K127&lt;TODAY(),"En retard",IF(K127=TODAY(),"Échue","À venir")))),""))</f>
        <v/>
      </c>
      <c r="O127" s="29">
        <f>IF(K127="","",IFERROR(K127-TODAY(),""))</f>
        <v/>
      </c>
      <c r="P127" s="24" t="n"/>
    </row>
    <row r="128">
      <c r="A128" s="22" t="n"/>
      <c r="B128" s="23" t="n"/>
      <c r="C128" s="24" t="n"/>
      <c r="D128" s="22" t="n"/>
      <c r="E128" s="22" t="n"/>
      <c r="F128" s="24" t="n"/>
      <c r="G128" s="25" t="n"/>
      <c r="H128" s="26">
        <f>IF(A128="","",IFERROR(G128*'Paramètres'!$B$13,0))</f>
        <v/>
      </c>
      <c r="I128" s="26">
        <f>IF(A128="","",IFERROR(G128*'Paramètres'!$B$14,0))</f>
        <v/>
      </c>
      <c r="J128" s="26">
        <f>IF(A128="","",IFERROR(G128+H128+I128,0))</f>
        <v/>
      </c>
      <c r="K128" s="27">
        <f>IF(B128="","",IFERROR(B128+'Paramètres'!$B$15,""))</f>
        <v/>
      </c>
      <c r="L128" s="26">
        <f>IF(A128="","",IFERROR(SUMIFS('Paiements'!$G$5:$G$504,'Paiements'!$C$5:$C$504,A128),0))</f>
        <v/>
      </c>
      <c r="M128" s="26">
        <f>IF(A128="","",IFERROR(MAX(0,J128-L128),0))</f>
        <v/>
      </c>
      <c r="N128" s="28">
        <f>IF(A128="","",IFERROR(IF(M128&lt;=0,"Payée",IF(L128&gt;0,"Partiellement payée",IF(K128&lt;TODAY(),"En retard",IF(K128=TODAY(),"Échue","À venir")))),""))</f>
        <v/>
      </c>
      <c r="O128" s="29">
        <f>IF(K128="","",IFERROR(K128-TODAY(),""))</f>
        <v/>
      </c>
      <c r="P128" s="24" t="n"/>
    </row>
    <row r="129">
      <c r="A129" s="22" t="n"/>
      <c r="B129" s="23" t="n"/>
      <c r="C129" s="24" t="n"/>
      <c r="D129" s="22" t="n"/>
      <c r="E129" s="22" t="n"/>
      <c r="F129" s="24" t="n"/>
      <c r="G129" s="25" t="n"/>
      <c r="H129" s="26">
        <f>IF(A129="","",IFERROR(G129*'Paramètres'!$B$13,0))</f>
        <v/>
      </c>
      <c r="I129" s="26">
        <f>IF(A129="","",IFERROR(G129*'Paramètres'!$B$14,0))</f>
        <v/>
      </c>
      <c r="J129" s="26">
        <f>IF(A129="","",IFERROR(G129+H129+I129,0))</f>
        <v/>
      </c>
      <c r="K129" s="27">
        <f>IF(B129="","",IFERROR(B129+'Paramètres'!$B$15,""))</f>
        <v/>
      </c>
      <c r="L129" s="26">
        <f>IF(A129="","",IFERROR(SUMIFS('Paiements'!$G$5:$G$504,'Paiements'!$C$5:$C$504,A129),0))</f>
        <v/>
      </c>
      <c r="M129" s="26">
        <f>IF(A129="","",IFERROR(MAX(0,J129-L129),0))</f>
        <v/>
      </c>
      <c r="N129" s="28">
        <f>IF(A129="","",IFERROR(IF(M129&lt;=0,"Payée",IF(L129&gt;0,"Partiellement payée",IF(K129&lt;TODAY(),"En retard",IF(K129=TODAY(),"Échue","À venir")))),""))</f>
        <v/>
      </c>
      <c r="O129" s="29">
        <f>IF(K129="","",IFERROR(K129-TODAY(),""))</f>
        <v/>
      </c>
      <c r="P129" s="24" t="n"/>
    </row>
    <row r="130">
      <c r="A130" s="22" t="n"/>
      <c r="B130" s="23" t="n"/>
      <c r="C130" s="24" t="n"/>
      <c r="D130" s="22" t="n"/>
      <c r="E130" s="22" t="n"/>
      <c r="F130" s="24" t="n"/>
      <c r="G130" s="25" t="n"/>
      <c r="H130" s="26">
        <f>IF(A130="","",IFERROR(G130*'Paramètres'!$B$13,0))</f>
        <v/>
      </c>
      <c r="I130" s="26">
        <f>IF(A130="","",IFERROR(G130*'Paramètres'!$B$14,0))</f>
        <v/>
      </c>
      <c r="J130" s="26">
        <f>IF(A130="","",IFERROR(G130+H130+I130,0))</f>
        <v/>
      </c>
      <c r="K130" s="27">
        <f>IF(B130="","",IFERROR(B130+'Paramètres'!$B$15,""))</f>
        <v/>
      </c>
      <c r="L130" s="26">
        <f>IF(A130="","",IFERROR(SUMIFS('Paiements'!$G$5:$G$504,'Paiements'!$C$5:$C$504,A130),0))</f>
        <v/>
      </c>
      <c r="M130" s="26">
        <f>IF(A130="","",IFERROR(MAX(0,J130-L130),0))</f>
        <v/>
      </c>
      <c r="N130" s="28">
        <f>IF(A130="","",IFERROR(IF(M130&lt;=0,"Payée",IF(L130&gt;0,"Partiellement payée",IF(K130&lt;TODAY(),"En retard",IF(K130=TODAY(),"Échue","À venir")))),""))</f>
        <v/>
      </c>
      <c r="O130" s="29">
        <f>IF(K130="","",IFERROR(K130-TODAY(),""))</f>
        <v/>
      </c>
      <c r="P130" s="24" t="n"/>
    </row>
    <row r="131">
      <c r="A131" s="22" t="n"/>
      <c r="B131" s="23" t="n"/>
      <c r="C131" s="24" t="n"/>
      <c r="D131" s="22" t="n"/>
      <c r="E131" s="22" t="n"/>
      <c r="F131" s="24" t="n"/>
      <c r="G131" s="25" t="n"/>
      <c r="H131" s="26">
        <f>IF(A131="","",IFERROR(G131*'Paramètres'!$B$13,0))</f>
        <v/>
      </c>
      <c r="I131" s="26">
        <f>IF(A131="","",IFERROR(G131*'Paramètres'!$B$14,0))</f>
        <v/>
      </c>
      <c r="J131" s="26">
        <f>IF(A131="","",IFERROR(G131+H131+I131,0))</f>
        <v/>
      </c>
      <c r="K131" s="27">
        <f>IF(B131="","",IFERROR(B131+'Paramètres'!$B$15,""))</f>
        <v/>
      </c>
      <c r="L131" s="26">
        <f>IF(A131="","",IFERROR(SUMIFS('Paiements'!$G$5:$G$504,'Paiements'!$C$5:$C$504,A131),0))</f>
        <v/>
      </c>
      <c r="M131" s="26">
        <f>IF(A131="","",IFERROR(MAX(0,J131-L131),0))</f>
        <v/>
      </c>
      <c r="N131" s="28">
        <f>IF(A131="","",IFERROR(IF(M131&lt;=0,"Payée",IF(L131&gt;0,"Partiellement payée",IF(K131&lt;TODAY(),"En retard",IF(K131=TODAY(),"Échue","À venir")))),""))</f>
        <v/>
      </c>
      <c r="O131" s="29">
        <f>IF(K131="","",IFERROR(K131-TODAY(),""))</f>
        <v/>
      </c>
      <c r="P131" s="24" t="n"/>
    </row>
    <row r="132">
      <c r="A132" s="22" t="n"/>
      <c r="B132" s="23" t="n"/>
      <c r="C132" s="24" t="n"/>
      <c r="D132" s="22" t="n"/>
      <c r="E132" s="22" t="n"/>
      <c r="F132" s="24" t="n"/>
      <c r="G132" s="25" t="n"/>
      <c r="H132" s="26">
        <f>IF(A132="","",IFERROR(G132*'Paramètres'!$B$13,0))</f>
        <v/>
      </c>
      <c r="I132" s="26">
        <f>IF(A132="","",IFERROR(G132*'Paramètres'!$B$14,0))</f>
        <v/>
      </c>
      <c r="J132" s="26">
        <f>IF(A132="","",IFERROR(G132+H132+I132,0))</f>
        <v/>
      </c>
      <c r="K132" s="27">
        <f>IF(B132="","",IFERROR(B132+'Paramètres'!$B$15,""))</f>
        <v/>
      </c>
      <c r="L132" s="26">
        <f>IF(A132="","",IFERROR(SUMIFS('Paiements'!$G$5:$G$504,'Paiements'!$C$5:$C$504,A132),0))</f>
        <v/>
      </c>
      <c r="M132" s="26">
        <f>IF(A132="","",IFERROR(MAX(0,J132-L132),0))</f>
        <v/>
      </c>
      <c r="N132" s="28">
        <f>IF(A132="","",IFERROR(IF(M132&lt;=0,"Payée",IF(L132&gt;0,"Partiellement payée",IF(K132&lt;TODAY(),"En retard",IF(K132=TODAY(),"Échue","À venir")))),""))</f>
        <v/>
      </c>
      <c r="O132" s="29">
        <f>IF(K132="","",IFERROR(K132-TODAY(),""))</f>
        <v/>
      </c>
      <c r="P132" s="24" t="n"/>
    </row>
    <row r="133">
      <c r="A133" s="22" t="n"/>
      <c r="B133" s="23" t="n"/>
      <c r="C133" s="24" t="n"/>
      <c r="D133" s="22" t="n"/>
      <c r="E133" s="22" t="n"/>
      <c r="F133" s="24" t="n"/>
      <c r="G133" s="25" t="n"/>
      <c r="H133" s="26">
        <f>IF(A133="","",IFERROR(G133*'Paramètres'!$B$13,0))</f>
        <v/>
      </c>
      <c r="I133" s="26">
        <f>IF(A133="","",IFERROR(G133*'Paramètres'!$B$14,0))</f>
        <v/>
      </c>
      <c r="J133" s="26">
        <f>IF(A133="","",IFERROR(G133+H133+I133,0))</f>
        <v/>
      </c>
      <c r="K133" s="27">
        <f>IF(B133="","",IFERROR(B133+'Paramètres'!$B$15,""))</f>
        <v/>
      </c>
      <c r="L133" s="26">
        <f>IF(A133="","",IFERROR(SUMIFS('Paiements'!$G$5:$G$504,'Paiements'!$C$5:$C$504,A133),0))</f>
        <v/>
      </c>
      <c r="M133" s="26">
        <f>IF(A133="","",IFERROR(MAX(0,J133-L133),0))</f>
        <v/>
      </c>
      <c r="N133" s="28">
        <f>IF(A133="","",IFERROR(IF(M133&lt;=0,"Payée",IF(L133&gt;0,"Partiellement payée",IF(K133&lt;TODAY(),"En retard",IF(K133=TODAY(),"Échue","À venir")))),""))</f>
        <v/>
      </c>
      <c r="O133" s="29">
        <f>IF(K133="","",IFERROR(K133-TODAY(),""))</f>
        <v/>
      </c>
      <c r="P133" s="24" t="n"/>
    </row>
    <row r="134">
      <c r="A134" s="22" t="n"/>
      <c r="B134" s="23" t="n"/>
      <c r="C134" s="24" t="n"/>
      <c r="D134" s="22" t="n"/>
      <c r="E134" s="22" t="n"/>
      <c r="F134" s="24" t="n"/>
      <c r="G134" s="25" t="n"/>
      <c r="H134" s="26">
        <f>IF(A134="","",IFERROR(G134*'Paramètres'!$B$13,0))</f>
        <v/>
      </c>
      <c r="I134" s="26">
        <f>IF(A134="","",IFERROR(G134*'Paramètres'!$B$14,0))</f>
        <v/>
      </c>
      <c r="J134" s="26">
        <f>IF(A134="","",IFERROR(G134+H134+I134,0))</f>
        <v/>
      </c>
      <c r="K134" s="27">
        <f>IF(B134="","",IFERROR(B134+'Paramètres'!$B$15,""))</f>
        <v/>
      </c>
      <c r="L134" s="26">
        <f>IF(A134="","",IFERROR(SUMIFS('Paiements'!$G$5:$G$504,'Paiements'!$C$5:$C$504,A134),0))</f>
        <v/>
      </c>
      <c r="M134" s="26">
        <f>IF(A134="","",IFERROR(MAX(0,J134-L134),0))</f>
        <v/>
      </c>
      <c r="N134" s="28">
        <f>IF(A134="","",IFERROR(IF(M134&lt;=0,"Payée",IF(L134&gt;0,"Partiellement payée",IF(K134&lt;TODAY(),"En retard",IF(K134=TODAY(),"Échue","À venir")))),""))</f>
        <v/>
      </c>
      <c r="O134" s="29">
        <f>IF(K134="","",IFERROR(K134-TODAY(),""))</f>
        <v/>
      </c>
      <c r="P134" s="24" t="n"/>
    </row>
    <row r="135">
      <c r="A135" s="22" t="n"/>
      <c r="B135" s="23" t="n"/>
      <c r="C135" s="24" t="n"/>
      <c r="D135" s="22" t="n"/>
      <c r="E135" s="22" t="n"/>
      <c r="F135" s="24" t="n"/>
      <c r="G135" s="25" t="n"/>
      <c r="H135" s="26">
        <f>IF(A135="","",IFERROR(G135*'Paramètres'!$B$13,0))</f>
        <v/>
      </c>
      <c r="I135" s="26">
        <f>IF(A135="","",IFERROR(G135*'Paramètres'!$B$14,0))</f>
        <v/>
      </c>
      <c r="J135" s="26">
        <f>IF(A135="","",IFERROR(G135+H135+I135,0))</f>
        <v/>
      </c>
      <c r="K135" s="27">
        <f>IF(B135="","",IFERROR(B135+'Paramètres'!$B$15,""))</f>
        <v/>
      </c>
      <c r="L135" s="26">
        <f>IF(A135="","",IFERROR(SUMIFS('Paiements'!$G$5:$G$504,'Paiements'!$C$5:$C$504,A135),0))</f>
        <v/>
      </c>
      <c r="M135" s="26">
        <f>IF(A135="","",IFERROR(MAX(0,J135-L135),0))</f>
        <v/>
      </c>
      <c r="N135" s="28">
        <f>IF(A135="","",IFERROR(IF(M135&lt;=0,"Payée",IF(L135&gt;0,"Partiellement payée",IF(K135&lt;TODAY(),"En retard",IF(K135=TODAY(),"Échue","À venir")))),""))</f>
        <v/>
      </c>
      <c r="O135" s="29">
        <f>IF(K135="","",IFERROR(K135-TODAY(),""))</f>
        <v/>
      </c>
      <c r="P135" s="24" t="n"/>
    </row>
    <row r="136">
      <c r="A136" s="22" t="n"/>
      <c r="B136" s="23" t="n"/>
      <c r="C136" s="24" t="n"/>
      <c r="D136" s="22" t="n"/>
      <c r="E136" s="22" t="n"/>
      <c r="F136" s="24" t="n"/>
      <c r="G136" s="25" t="n"/>
      <c r="H136" s="26">
        <f>IF(A136="","",IFERROR(G136*'Paramètres'!$B$13,0))</f>
        <v/>
      </c>
      <c r="I136" s="26">
        <f>IF(A136="","",IFERROR(G136*'Paramètres'!$B$14,0))</f>
        <v/>
      </c>
      <c r="J136" s="26">
        <f>IF(A136="","",IFERROR(G136+H136+I136,0))</f>
        <v/>
      </c>
      <c r="K136" s="27">
        <f>IF(B136="","",IFERROR(B136+'Paramètres'!$B$15,""))</f>
        <v/>
      </c>
      <c r="L136" s="26">
        <f>IF(A136="","",IFERROR(SUMIFS('Paiements'!$G$5:$G$504,'Paiements'!$C$5:$C$504,A136),0))</f>
        <v/>
      </c>
      <c r="M136" s="26">
        <f>IF(A136="","",IFERROR(MAX(0,J136-L136),0))</f>
        <v/>
      </c>
      <c r="N136" s="28">
        <f>IF(A136="","",IFERROR(IF(M136&lt;=0,"Payée",IF(L136&gt;0,"Partiellement payée",IF(K136&lt;TODAY(),"En retard",IF(K136=TODAY(),"Échue","À venir")))),""))</f>
        <v/>
      </c>
      <c r="O136" s="29">
        <f>IF(K136="","",IFERROR(K136-TODAY(),""))</f>
        <v/>
      </c>
      <c r="P136" s="24" t="n"/>
    </row>
    <row r="137">
      <c r="A137" s="22" t="n"/>
      <c r="B137" s="23" t="n"/>
      <c r="C137" s="24" t="n"/>
      <c r="D137" s="22" t="n"/>
      <c r="E137" s="22" t="n"/>
      <c r="F137" s="24" t="n"/>
      <c r="G137" s="25" t="n"/>
      <c r="H137" s="26">
        <f>IF(A137="","",IFERROR(G137*'Paramètres'!$B$13,0))</f>
        <v/>
      </c>
      <c r="I137" s="26">
        <f>IF(A137="","",IFERROR(G137*'Paramètres'!$B$14,0))</f>
        <v/>
      </c>
      <c r="J137" s="26">
        <f>IF(A137="","",IFERROR(G137+H137+I137,0))</f>
        <v/>
      </c>
      <c r="K137" s="27">
        <f>IF(B137="","",IFERROR(B137+'Paramètres'!$B$15,""))</f>
        <v/>
      </c>
      <c r="L137" s="26">
        <f>IF(A137="","",IFERROR(SUMIFS('Paiements'!$G$5:$G$504,'Paiements'!$C$5:$C$504,A137),0))</f>
        <v/>
      </c>
      <c r="M137" s="26">
        <f>IF(A137="","",IFERROR(MAX(0,J137-L137),0))</f>
        <v/>
      </c>
      <c r="N137" s="28">
        <f>IF(A137="","",IFERROR(IF(M137&lt;=0,"Payée",IF(L137&gt;0,"Partiellement payée",IF(K137&lt;TODAY(),"En retard",IF(K137=TODAY(),"Échue","À venir")))),""))</f>
        <v/>
      </c>
      <c r="O137" s="29">
        <f>IF(K137="","",IFERROR(K137-TODAY(),""))</f>
        <v/>
      </c>
      <c r="P137" s="24" t="n"/>
    </row>
    <row r="138">
      <c r="A138" s="22" t="n"/>
      <c r="B138" s="23" t="n"/>
      <c r="C138" s="24" t="n"/>
      <c r="D138" s="22" t="n"/>
      <c r="E138" s="22" t="n"/>
      <c r="F138" s="24" t="n"/>
      <c r="G138" s="25" t="n"/>
      <c r="H138" s="26">
        <f>IF(A138="","",IFERROR(G138*'Paramètres'!$B$13,0))</f>
        <v/>
      </c>
      <c r="I138" s="26">
        <f>IF(A138="","",IFERROR(G138*'Paramètres'!$B$14,0))</f>
        <v/>
      </c>
      <c r="J138" s="26">
        <f>IF(A138="","",IFERROR(G138+H138+I138,0))</f>
        <v/>
      </c>
      <c r="K138" s="27">
        <f>IF(B138="","",IFERROR(B138+'Paramètres'!$B$15,""))</f>
        <v/>
      </c>
      <c r="L138" s="26">
        <f>IF(A138="","",IFERROR(SUMIFS('Paiements'!$G$5:$G$504,'Paiements'!$C$5:$C$504,A138),0))</f>
        <v/>
      </c>
      <c r="M138" s="26">
        <f>IF(A138="","",IFERROR(MAX(0,J138-L138),0))</f>
        <v/>
      </c>
      <c r="N138" s="28">
        <f>IF(A138="","",IFERROR(IF(M138&lt;=0,"Payée",IF(L138&gt;0,"Partiellement payée",IF(K138&lt;TODAY(),"En retard",IF(K138=TODAY(),"Échue","À venir")))),""))</f>
        <v/>
      </c>
      <c r="O138" s="29">
        <f>IF(K138="","",IFERROR(K138-TODAY(),""))</f>
        <v/>
      </c>
      <c r="P138" s="24" t="n"/>
    </row>
    <row r="139">
      <c r="A139" s="22" t="n"/>
      <c r="B139" s="23" t="n"/>
      <c r="C139" s="24" t="n"/>
      <c r="D139" s="22" t="n"/>
      <c r="E139" s="22" t="n"/>
      <c r="F139" s="24" t="n"/>
      <c r="G139" s="25" t="n"/>
      <c r="H139" s="26">
        <f>IF(A139="","",IFERROR(G139*'Paramètres'!$B$13,0))</f>
        <v/>
      </c>
      <c r="I139" s="26">
        <f>IF(A139="","",IFERROR(G139*'Paramètres'!$B$14,0))</f>
        <v/>
      </c>
      <c r="J139" s="26">
        <f>IF(A139="","",IFERROR(G139+H139+I139,0))</f>
        <v/>
      </c>
      <c r="K139" s="27">
        <f>IF(B139="","",IFERROR(B139+'Paramètres'!$B$15,""))</f>
        <v/>
      </c>
      <c r="L139" s="26">
        <f>IF(A139="","",IFERROR(SUMIFS('Paiements'!$G$5:$G$504,'Paiements'!$C$5:$C$504,A139),0))</f>
        <v/>
      </c>
      <c r="M139" s="26">
        <f>IF(A139="","",IFERROR(MAX(0,J139-L139),0))</f>
        <v/>
      </c>
      <c r="N139" s="28">
        <f>IF(A139="","",IFERROR(IF(M139&lt;=0,"Payée",IF(L139&gt;0,"Partiellement payée",IF(K139&lt;TODAY(),"En retard",IF(K139=TODAY(),"Échue","À venir")))),""))</f>
        <v/>
      </c>
      <c r="O139" s="29">
        <f>IF(K139="","",IFERROR(K139-TODAY(),""))</f>
        <v/>
      </c>
      <c r="P139" s="24" t="n"/>
    </row>
    <row r="140">
      <c r="A140" s="22" t="n"/>
      <c r="B140" s="23" t="n"/>
      <c r="C140" s="24" t="n"/>
      <c r="D140" s="22" t="n"/>
      <c r="E140" s="22" t="n"/>
      <c r="F140" s="24" t="n"/>
      <c r="G140" s="25" t="n"/>
      <c r="H140" s="26">
        <f>IF(A140="","",IFERROR(G140*'Paramètres'!$B$13,0))</f>
        <v/>
      </c>
      <c r="I140" s="26">
        <f>IF(A140="","",IFERROR(G140*'Paramètres'!$B$14,0))</f>
        <v/>
      </c>
      <c r="J140" s="26">
        <f>IF(A140="","",IFERROR(G140+H140+I140,0))</f>
        <v/>
      </c>
      <c r="K140" s="27">
        <f>IF(B140="","",IFERROR(B140+'Paramètres'!$B$15,""))</f>
        <v/>
      </c>
      <c r="L140" s="26">
        <f>IF(A140="","",IFERROR(SUMIFS('Paiements'!$G$5:$G$504,'Paiements'!$C$5:$C$504,A140),0))</f>
        <v/>
      </c>
      <c r="M140" s="26">
        <f>IF(A140="","",IFERROR(MAX(0,J140-L140),0))</f>
        <v/>
      </c>
      <c r="N140" s="28">
        <f>IF(A140="","",IFERROR(IF(M140&lt;=0,"Payée",IF(L140&gt;0,"Partiellement payée",IF(K140&lt;TODAY(),"En retard",IF(K140=TODAY(),"Échue","À venir")))),""))</f>
        <v/>
      </c>
      <c r="O140" s="29">
        <f>IF(K140="","",IFERROR(K140-TODAY(),""))</f>
        <v/>
      </c>
      <c r="P140" s="24" t="n"/>
    </row>
    <row r="141">
      <c r="A141" s="22" t="n"/>
      <c r="B141" s="23" t="n"/>
      <c r="C141" s="24" t="n"/>
      <c r="D141" s="22" t="n"/>
      <c r="E141" s="22" t="n"/>
      <c r="F141" s="24" t="n"/>
      <c r="G141" s="25" t="n"/>
      <c r="H141" s="26">
        <f>IF(A141="","",IFERROR(G141*'Paramètres'!$B$13,0))</f>
        <v/>
      </c>
      <c r="I141" s="26">
        <f>IF(A141="","",IFERROR(G141*'Paramètres'!$B$14,0))</f>
        <v/>
      </c>
      <c r="J141" s="26">
        <f>IF(A141="","",IFERROR(G141+H141+I141,0))</f>
        <v/>
      </c>
      <c r="K141" s="27">
        <f>IF(B141="","",IFERROR(B141+'Paramètres'!$B$15,""))</f>
        <v/>
      </c>
      <c r="L141" s="26">
        <f>IF(A141="","",IFERROR(SUMIFS('Paiements'!$G$5:$G$504,'Paiements'!$C$5:$C$504,A141),0))</f>
        <v/>
      </c>
      <c r="M141" s="26">
        <f>IF(A141="","",IFERROR(MAX(0,J141-L141),0))</f>
        <v/>
      </c>
      <c r="N141" s="28">
        <f>IF(A141="","",IFERROR(IF(M141&lt;=0,"Payée",IF(L141&gt;0,"Partiellement payée",IF(K141&lt;TODAY(),"En retard",IF(K141=TODAY(),"Échue","À venir")))),""))</f>
        <v/>
      </c>
      <c r="O141" s="29">
        <f>IF(K141="","",IFERROR(K141-TODAY(),""))</f>
        <v/>
      </c>
      <c r="P141" s="24" t="n"/>
    </row>
    <row r="142">
      <c r="A142" s="22" t="n"/>
      <c r="B142" s="23" t="n"/>
      <c r="C142" s="24" t="n"/>
      <c r="D142" s="22" t="n"/>
      <c r="E142" s="22" t="n"/>
      <c r="F142" s="24" t="n"/>
      <c r="G142" s="25" t="n"/>
      <c r="H142" s="26">
        <f>IF(A142="","",IFERROR(G142*'Paramètres'!$B$13,0))</f>
        <v/>
      </c>
      <c r="I142" s="26">
        <f>IF(A142="","",IFERROR(G142*'Paramètres'!$B$14,0))</f>
        <v/>
      </c>
      <c r="J142" s="26">
        <f>IF(A142="","",IFERROR(G142+H142+I142,0))</f>
        <v/>
      </c>
      <c r="K142" s="27">
        <f>IF(B142="","",IFERROR(B142+'Paramètres'!$B$15,""))</f>
        <v/>
      </c>
      <c r="L142" s="26">
        <f>IF(A142="","",IFERROR(SUMIFS('Paiements'!$G$5:$G$504,'Paiements'!$C$5:$C$504,A142),0))</f>
        <v/>
      </c>
      <c r="M142" s="26">
        <f>IF(A142="","",IFERROR(MAX(0,J142-L142),0))</f>
        <v/>
      </c>
      <c r="N142" s="28">
        <f>IF(A142="","",IFERROR(IF(M142&lt;=0,"Payée",IF(L142&gt;0,"Partiellement payée",IF(K142&lt;TODAY(),"En retard",IF(K142=TODAY(),"Échue","À venir")))),""))</f>
        <v/>
      </c>
      <c r="O142" s="29">
        <f>IF(K142="","",IFERROR(K142-TODAY(),""))</f>
        <v/>
      </c>
      <c r="P142" s="24" t="n"/>
    </row>
    <row r="143">
      <c r="A143" s="22" t="n"/>
      <c r="B143" s="23" t="n"/>
      <c r="C143" s="24" t="n"/>
      <c r="D143" s="22" t="n"/>
      <c r="E143" s="22" t="n"/>
      <c r="F143" s="24" t="n"/>
      <c r="G143" s="25" t="n"/>
      <c r="H143" s="26">
        <f>IF(A143="","",IFERROR(G143*'Paramètres'!$B$13,0))</f>
        <v/>
      </c>
      <c r="I143" s="26">
        <f>IF(A143="","",IFERROR(G143*'Paramètres'!$B$14,0))</f>
        <v/>
      </c>
      <c r="J143" s="26">
        <f>IF(A143="","",IFERROR(G143+H143+I143,0))</f>
        <v/>
      </c>
      <c r="K143" s="27">
        <f>IF(B143="","",IFERROR(B143+'Paramètres'!$B$15,""))</f>
        <v/>
      </c>
      <c r="L143" s="26">
        <f>IF(A143="","",IFERROR(SUMIFS('Paiements'!$G$5:$G$504,'Paiements'!$C$5:$C$504,A143),0))</f>
        <v/>
      </c>
      <c r="M143" s="26">
        <f>IF(A143="","",IFERROR(MAX(0,J143-L143),0))</f>
        <v/>
      </c>
      <c r="N143" s="28">
        <f>IF(A143="","",IFERROR(IF(M143&lt;=0,"Payée",IF(L143&gt;0,"Partiellement payée",IF(K143&lt;TODAY(),"En retard",IF(K143=TODAY(),"Échue","À venir")))),""))</f>
        <v/>
      </c>
      <c r="O143" s="29">
        <f>IF(K143="","",IFERROR(K143-TODAY(),""))</f>
        <v/>
      </c>
      <c r="P143" s="24" t="n"/>
    </row>
    <row r="144">
      <c r="A144" s="22" t="n"/>
      <c r="B144" s="23" t="n"/>
      <c r="C144" s="24" t="n"/>
      <c r="D144" s="22" t="n"/>
      <c r="E144" s="22" t="n"/>
      <c r="F144" s="24" t="n"/>
      <c r="G144" s="25" t="n"/>
      <c r="H144" s="26">
        <f>IF(A144="","",IFERROR(G144*'Paramètres'!$B$13,0))</f>
        <v/>
      </c>
      <c r="I144" s="26">
        <f>IF(A144="","",IFERROR(G144*'Paramètres'!$B$14,0))</f>
        <v/>
      </c>
      <c r="J144" s="26">
        <f>IF(A144="","",IFERROR(G144+H144+I144,0))</f>
        <v/>
      </c>
      <c r="K144" s="27">
        <f>IF(B144="","",IFERROR(B144+'Paramètres'!$B$15,""))</f>
        <v/>
      </c>
      <c r="L144" s="26">
        <f>IF(A144="","",IFERROR(SUMIFS('Paiements'!$G$5:$G$504,'Paiements'!$C$5:$C$504,A144),0))</f>
        <v/>
      </c>
      <c r="M144" s="26">
        <f>IF(A144="","",IFERROR(MAX(0,J144-L144),0))</f>
        <v/>
      </c>
      <c r="N144" s="28">
        <f>IF(A144="","",IFERROR(IF(M144&lt;=0,"Payée",IF(L144&gt;0,"Partiellement payée",IF(K144&lt;TODAY(),"En retard",IF(K144=TODAY(),"Échue","À venir")))),""))</f>
        <v/>
      </c>
      <c r="O144" s="29">
        <f>IF(K144="","",IFERROR(K144-TODAY(),""))</f>
        <v/>
      </c>
      <c r="P144" s="24" t="n"/>
    </row>
    <row r="145">
      <c r="A145" s="22" t="n"/>
      <c r="B145" s="23" t="n"/>
      <c r="C145" s="24" t="n"/>
      <c r="D145" s="22" t="n"/>
      <c r="E145" s="22" t="n"/>
      <c r="F145" s="24" t="n"/>
      <c r="G145" s="25" t="n"/>
      <c r="H145" s="26">
        <f>IF(A145="","",IFERROR(G145*'Paramètres'!$B$13,0))</f>
        <v/>
      </c>
      <c r="I145" s="26">
        <f>IF(A145="","",IFERROR(G145*'Paramètres'!$B$14,0))</f>
        <v/>
      </c>
      <c r="J145" s="26">
        <f>IF(A145="","",IFERROR(G145+H145+I145,0))</f>
        <v/>
      </c>
      <c r="K145" s="27">
        <f>IF(B145="","",IFERROR(B145+'Paramètres'!$B$15,""))</f>
        <v/>
      </c>
      <c r="L145" s="26">
        <f>IF(A145="","",IFERROR(SUMIFS('Paiements'!$G$5:$G$504,'Paiements'!$C$5:$C$504,A145),0))</f>
        <v/>
      </c>
      <c r="M145" s="26">
        <f>IF(A145="","",IFERROR(MAX(0,J145-L145),0))</f>
        <v/>
      </c>
      <c r="N145" s="28">
        <f>IF(A145="","",IFERROR(IF(M145&lt;=0,"Payée",IF(L145&gt;0,"Partiellement payée",IF(K145&lt;TODAY(),"En retard",IF(K145=TODAY(),"Échue","À venir")))),""))</f>
        <v/>
      </c>
      <c r="O145" s="29">
        <f>IF(K145="","",IFERROR(K145-TODAY(),""))</f>
        <v/>
      </c>
      <c r="P145" s="24" t="n"/>
    </row>
    <row r="146">
      <c r="A146" s="22" t="n"/>
      <c r="B146" s="23" t="n"/>
      <c r="C146" s="24" t="n"/>
      <c r="D146" s="22" t="n"/>
      <c r="E146" s="22" t="n"/>
      <c r="F146" s="24" t="n"/>
      <c r="G146" s="25" t="n"/>
      <c r="H146" s="26">
        <f>IF(A146="","",IFERROR(G146*'Paramètres'!$B$13,0))</f>
        <v/>
      </c>
      <c r="I146" s="26">
        <f>IF(A146="","",IFERROR(G146*'Paramètres'!$B$14,0))</f>
        <v/>
      </c>
      <c r="J146" s="26">
        <f>IF(A146="","",IFERROR(G146+H146+I146,0))</f>
        <v/>
      </c>
      <c r="K146" s="27">
        <f>IF(B146="","",IFERROR(B146+'Paramètres'!$B$15,""))</f>
        <v/>
      </c>
      <c r="L146" s="26">
        <f>IF(A146="","",IFERROR(SUMIFS('Paiements'!$G$5:$G$504,'Paiements'!$C$5:$C$504,A146),0))</f>
        <v/>
      </c>
      <c r="M146" s="26">
        <f>IF(A146="","",IFERROR(MAX(0,J146-L146),0))</f>
        <v/>
      </c>
      <c r="N146" s="28">
        <f>IF(A146="","",IFERROR(IF(M146&lt;=0,"Payée",IF(L146&gt;0,"Partiellement payée",IF(K146&lt;TODAY(),"En retard",IF(K146=TODAY(),"Échue","À venir")))),""))</f>
        <v/>
      </c>
      <c r="O146" s="29">
        <f>IF(K146="","",IFERROR(K146-TODAY(),""))</f>
        <v/>
      </c>
      <c r="P146" s="24" t="n"/>
    </row>
    <row r="147">
      <c r="A147" s="22" t="n"/>
      <c r="B147" s="23" t="n"/>
      <c r="C147" s="24" t="n"/>
      <c r="D147" s="22" t="n"/>
      <c r="E147" s="22" t="n"/>
      <c r="F147" s="24" t="n"/>
      <c r="G147" s="25" t="n"/>
      <c r="H147" s="26">
        <f>IF(A147="","",IFERROR(G147*'Paramètres'!$B$13,0))</f>
        <v/>
      </c>
      <c r="I147" s="26">
        <f>IF(A147="","",IFERROR(G147*'Paramètres'!$B$14,0))</f>
        <v/>
      </c>
      <c r="J147" s="26">
        <f>IF(A147="","",IFERROR(G147+H147+I147,0))</f>
        <v/>
      </c>
      <c r="K147" s="27">
        <f>IF(B147="","",IFERROR(B147+'Paramètres'!$B$15,""))</f>
        <v/>
      </c>
      <c r="L147" s="26">
        <f>IF(A147="","",IFERROR(SUMIFS('Paiements'!$G$5:$G$504,'Paiements'!$C$5:$C$504,A147),0))</f>
        <v/>
      </c>
      <c r="M147" s="26">
        <f>IF(A147="","",IFERROR(MAX(0,J147-L147),0))</f>
        <v/>
      </c>
      <c r="N147" s="28">
        <f>IF(A147="","",IFERROR(IF(M147&lt;=0,"Payée",IF(L147&gt;0,"Partiellement payée",IF(K147&lt;TODAY(),"En retard",IF(K147=TODAY(),"Échue","À venir")))),""))</f>
        <v/>
      </c>
      <c r="O147" s="29">
        <f>IF(K147="","",IFERROR(K147-TODAY(),""))</f>
        <v/>
      </c>
      <c r="P147" s="24" t="n"/>
    </row>
    <row r="148">
      <c r="A148" s="22" t="n"/>
      <c r="B148" s="23" t="n"/>
      <c r="C148" s="24" t="n"/>
      <c r="D148" s="22" t="n"/>
      <c r="E148" s="22" t="n"/>
      <c r="F148" s="24" t="n"/>
      <c r="G148" s="25" t="n"/>
      <c r="H148" s="26">
        <f>IF(A148="","",IFERROR(G148*'Paramètres'!$B$13,0))</f>
        <v/>
      </c>
      <c r="I148" s="26">
        <f>IF(A148="","",IFERROR(G148*'Paramètres'!$B$14,0))</f>
        <v/>
      </c>
      <c r="J148" s="26">
        <f>IF(A148="","",IFERROR(G148+H148+I148,0))</f>
        <v/>
      </c>
      <c r="K148" s="27">
        <f>IF(B148="","",IFERROR(B148+'Paramètres'!$B$15,""))</f>
        <v/>
      </c>
      <c r="L148" s="26">
        <f>IF(A148="","",IFERROR(SUMIFS('Paiements'!$G$5:$G$504,'Paiements'!$C$5:$C$504,A148),0))</f>
        <v/>
      </c>
      <c r="M148" s="26">
        <f>IF(A148="","",IFERROR(MAX(0,J148-L148),0))</f>
        <v/>
      </c>
      <c r="N148" s="28">
        <f>IF(A148="","",IFERROR(IF(M148&lt;=0,"Payée",IF(L148&gt;0,"Partiellement payée",IF(K148&lt;TODAY(),"En retard",IF(K148=TODAY(),"Échue","À venir")))),""))</f>
        <v/>
      </c>
      <c r="O148" s="29">
        <f>IF(K148="","",IFERROR(K148-TODAY(),""))</f>
        <v/>
      </c>
      <c r="P148" s="24" t="n"/>
    </row>
    <row r="149">
      <c r="A149" s="22" t="n"/>
      <c r="B149" s="23" t="n"/>
      <c r="C149" s="24" t="n"/>
      <c r="D149" s="22" t="n"/>
      <c r="E149" s="22" t="n"/>
      <c r="F149" s="24" t="n"/>
      <c r="G149" s="25" t="n"/>
      <c r="H149" s="26">
        <f>IF(A149="","",IFERROR(G149*'Paramètres'!$B$13,0))</f>
        <v/>
      </c>
      <c r="I149" s="26">
        <f>IF(A149="","",IFERROR(G149*'Paramètres'!$B$14,0))</f>
        <v/>
      </c>
      <c r="J149" s="26">
        <f>IF(A149="","",IFERROR(G149+H149+I149,0))</f>
        <v/>
      </c>
      <c r="K149" s="27">
        <f>IF(B149="","",IFERROR(B149+'Paramètres'!$B$15,""))</f>
        <v/>
      </c>
      <c r="L149" s="26">
        <f>IF(A149="","",IFERROR(SUMIFS('Paiements'!$G$5:$G$504,'Paiements'!$C$5:$C$504,A149),0))</f>
        <v/>
      </c>
      <c r="M149" s="26">
        <f>IF(A149="","",IFERROR(MAX(0,J149-L149),0))</f>
        <v/>
      </c>
      <c r="N149" s="28">
        <f>IF(A149="","",IFERROR(IF(M149&lt;=0,"Payée",IF(L149&gt;0,"Partiellement payée",IF(K149&lt;TODAY(),"En retard",IF(K149=TODAY(),"Échue","À venir")))),""))</f>
        <v/>
      </c>
      <c r="O149" s="29">
        <f>IF(K149="","",IFERROR(K149-TODAY(),""))</f>
        <v/>
      </c>
      <c r="P149" s="24" t="n"/>
    </row>
    <row r="150">
      <c r="A150" s="22" t="n"/>
      <c r="B150" s="23" t="n"/>
      <c r="C150" s="24" t="n"/>
      <c r="D150" s="22" t="n"/>
      <c r="E150" s="22" t="n"/>
      <c r="F150" s="24" t="n"/>
      <c r="G150" s="25" t="n"/>
      <c r="H150" s="26">
        <f>IF(A150="","",IFERROR(G150*'Paramètres'!$B$13,0))</f>
        <v/>
      </c>
      <c r="I150" s="26">
        <f>IF(A150="","",IFERROR(G150*'Paramètres'!$B$14,0))</f>
        <v/>
      </c>
      <c r="J150" s="26">
        <f>IF(A150="","",IFERROR(G150+H150+I150,0))</f>
        <v/>
      </c>
      <c r="K150" s="27">
        <f>IF(B150="","",IFERROR(B150+'Paramètres'!$B$15,""))</f>
        <v/>
      </c>
      <c r="L150" s="26">
        <f>IF(A150="","",IFERROR(SUMIFS('Paiements'!$G$5:$G$504,'Paiements'!$C$5:$C$504,A150),0))</f>
        <v/>
      </c>
      <c r="M150" s="26">
        <f>IF(A150="","",IFERROR(MAX(0,J150-L150),0))</f>
        <v/>
      </c>
      <c r="N150" s="28">
        <f>IF(A150="","",IFERROR(IF(M150&lt;=0,"Payée",IF(L150&gt;0,"Partiellement payée",IF(K150&lt;TODAY(),"En retard",IF(K150=TODAY(),"Échue","À venir")))),""))</f>
        <v/>
      </c>
      <c r="O150" s="29">
        <f>IF(K150="","",IFERROR(K150-TODAY(),""))</f>
        <v/>
      </c>
      <c r="P150" s="24" t="n"/>
    </row>
    <row r="151">
      <c r="A151" s="22" t="n"/>
      <c r="B151" s="23" t="n"/>
      <c r="C151" s="24" t="n"/>
      <c r="D151" s="22" t="n"/>
      <c r="E151" s="22" t="n"/>
      <c r="F151" s="24" t="n"/>
      <c r="G151" s="25" t="n"/>
      <c r="H151" s="26">
        <f>IF(A151="","",IFERROR(G151*'Paramètres'!$B$13,0))</f>
        <v/>
      </c>
      <c r="I151" s="26">
        <f>IF(A151="","",IFERROR(G151*'Paramètres'!$B$14,0))</f>
        <v/>
      </c>
      <c r="J151" s="26">
        <f>IF(A151="","",IFERROR(G151+H151+I151,0))</f>
        <v/>
      </c>
      <c r="K151" s="27">
        <f>IF(B151="","",IFERROR(B151+'Paramètres'!$B$15,""))</f>
        <v/>
      </c>
      <c r="L151" s="26">
        <f>IF(A151="","",IFERROR(SUMIFS('Paiements'!$G$5:$G$504,'Paiements'!$C$5:$C$504,A151),0))</f>
        <v/>
      </c>
      <c r="M151" s="26">
        <f>IF(A151="","",IFERROR(MAX(0,J151-L151),0))</f>
        <v/>
      </c>
      <c r="N151" s="28">
        <f>IF(A151="","",IFERROR(IF(M151&lt;=0,"Payée",IF(L151&gt;0,"Partiellement payée",IF(K151&lt;TODAY(),"En retard",IF(K151=TODAY(),"Échue","À venir")))),""))</f>
        <v/>
      </c>
      <c r="O151" s="29">
        <f>IF(K151="","",IFERROR(K151-TODAY(),""))</f>
        <v/>
      </c>
      <c r="P151" s="24" t="n"/>
    </row>
    <row r="152">
      <c r="A152" s="22" t="n"/>
      <c r="B152" s="23" t="n"/>
      <c r="C152" s="24" t="n"/>
      <c r="D152" s="22" t="n"/>
      <c r="E152" s="22" t="n"/>
      <c r="F152" s="24" t="n"/>
      <c r="G152" s="25" t="n"/>
      <c r="H152" s="26">
        <f>IF(A152="","",IFERROR(G152*'Paramètres'!$B$13,0))</f>
        <v/>
      </c>
      <c r="I152" s="26">
        <f>IF(A152="","",IFERROR(G152*'Paramètres'!$B$14,0))</f>
        <v/>
      </c>
      <c r="J152" s="26">
        <f>IF(A152="","",IFERROR(G152+H152+I152,0))</f>
        <v/>
      </c>
      <c r="K152" s="27">
        <f>IF(B152="","",IFERROR(B152+'Paramètres'!$B$15,""))</f>
        <v/>
      </c>
      <c r="L152" s="26">
        <f>IF(A152="","",IFERROR(SUMIFS('Paiements'!$G$5:$G$504,'Paiements'!$C$5:$C$504,A152),0))</f>
        <v/>
      </c>
      <c r="M152" s="26">
        <f>IF(A152="","",IFERROR(MAX(0,J152-L152),0))</f>
        <v/>
      </c>
      <c r="N152" s="28">
        <f>IF(A152="","",IFERROR(IF(M152&lt;=0,"Payée",IF(L152&gt;0,"Partiellement payée",IF(K152&lt;TODAY(),"En retard",IF(K152=TODAY(),"Échue","À venir")))),""))</f>
        <v/>
      </c>
      <c r="O152" s="29">
        <f>IF(K152="","",IFERROR(K152-TODAY(),""))</f>
        <v/>
      </c>
      <c r="P152" s="24" t="n"/>
    </row>
    <row r="153">
      <c r="A153" s="22" t="n"/>
      <c r="B153" s="23" t="n"/>
      <c r="C153" s="24" t="n"/>
      <c r="D153" s="22" t="n"/>
      <c r="E153" s="22" t="n"/>
      <c r="F153" s="24" t="n"/>
      <c r="G153" s="25" t="n"/>
      <c r="H153" s="26">
        <f>IF(A153="","",IFERROR(G153*'Paramètres'!$B$13,0))</f>
        <v/>
      </c>
      <c r="I153" s="26">
        <f>IF(A153="","",IFERROR(G153*'Paramètres'!$B$14,0))</f>
        <v/>
      </c>
      <c r="J153" s="26">
        <f>IF(A153="","",IFERROR(G153+H153+I153,0))</f>
        <v/>
      </c>
      <c r="K153" s="27">
        <f>IF(B153="","",IFERROR(B153+'Paramètres'!$B$15,""))</f>
        <v/>
      </c>
      <c r="L153" s="26">
        <f>IF(A153="","",IFERROR(SUMIFS('Paiements'!$G$5:$G$504,'Paiements'!$C$5:$C$504,A153),0))</f>
        <v/>
      </c>
      <c r="M153" s="26">
        <f>IF(A153="","",IFERROR(MAX(0,J153-L153),0))</f>
        <v/>
      </c>
      <c r="N153" s="28">
        <f>IF(A153="","",IFERROR(IF(M153&lt;=0,"Payée",IF(L153&gt;0,"Partiellement payée",IF(K153&lt;TODAY(),"En retard",IF(K153=TODAY(),"Échue","À venir")))),""))</f>
        <v/>
      </c>
      <c r="O153" s="29">
        <f>IF(K153="","",IFERROR(K153-TODAY(),""))</f>
        <v/>
      </c>
      <c r="P153" s="24" t="n"/>
    </row>
    <row r="154">
      <c r="A154" s="22" t="n"/>
      <c r="B154" s="23" t="n"/>
      <c r="C154" s="24" t="n"/>
      <c r="D154" s="22" t="n"/>
      <c r="E154" s="22" t="n"/>
      <c r="F154" s="24" t="n"/>
      <c r="G154" s="25" t="n"/>
      <c r="H154" s="26">
        <f>IF(A154="","",IFERROR(G154*'Paramètres'!$B$13,0))</f>
        <v/>
      </c>
      <c r="I154" s="26">
        <f>IF(A154="","",IFERROR(G154*'Paramètres'!$B$14,0))</f>
        <v/>
      </c>
      <c r="J154" s="26">
        <f>IF(A154="","",IFERROR(G154+H154+I154,0))</f>
        <v/>
      </c>
      <c r="K154" s="27">
        <f>IF(B154="","",IFERROR(B154+'Paramètres'!$B$15,""))</f>
        <v/>
      </c>
      <c r="L154" s="26">
        <f>IF(A154="","",IFERROR(SUMIFS('Paiements'!$G$5:$G$504,'Paiements'!$C$5:$C$504,A154),0))</f>
        <v/>
      </c>
      <c r="M154" s="26">
        <f>IF(A154="","",IFERROR(MAX(0,J154-L154),0))</f>
        <v/>
      </c>
      <c r="N154" s="28">
        <f>IF(A154="","",IFERROR(IF(M154&lt;=0,"Payée",IF(L154&gt;0,"Partiellement payée",IF(K154&lt;TODAY(),"En retard",IF(K154=TODAY(),"Échue","À venir")))),""))</f>
        <v/>
      </c>
      <c r="O154" s="29">
        <f>IF(K154="","",IFERROR(K154-TODAY(),""))</f>
        <v/>
      </c>
      <c r="P154" s="24" t="n"/>
    </row>
    <row r="155">
      <c r="A155" s="22" t="n"/>
      <c r="B155" s="23" t="n"/>
      <c r="C155" s="24" t="n"/>
      <c r="D155" s="22" t="n"/>
      <c r="E155" s="22" t="n"/>
      <c r="F155" s="24" t="n"/>
      <c r="G155" s="25" t="n"/>
      <c r="H155" s="26">
        <f>IF(A155="","",IFERROR(G155*'Paramètres'!$B$13,0))</f>
        <v/>
      </c>
      <c r="I155" s="26">
        <f>IF(A155="","",IFERROR(G155*'Paramètres'!$B$14,0))</f>
        <v/>
      </c>
      <c r="J155" s="26">
        <f>IF(A155="","",IFERROR(G155+H155+I155,0))</f>
        <v/>
      </c>
      <c r="K155" s="27">
        <f>IF(B155="","",IFERROR(B155+'Paramètres'!$B$15,""))</f>
        <v/>
      </c>
      <c r="L155" s="26">
        <f>IF(A155="","",IFERROR(SUMIFS('Paiements'!$G$5:$G$504,'Paiements'!$C$5:$C$504,A155),0))</f>
        <v/>
      </c>
      <c r="M155" s="26">
        <f>IF(A155="","",IFERROR(MAX(0,J155-L155),0))</f>
        <v/>
      </c>
      <c r="N155" s="28">
        <f>IF(A155="","",IFERROR(IF(M155&lt;=0,"Payée",IF(L155&gt;0,"Partiellement payée",IF(K155&lt;TODAY(),"En retard",IF(K155=TODAY(),"Échue","À venir")))),""))</f>
        <v/>
      </c>
      <c r="O155" s="29">
        <f>IF(K155="","",IFERROR(K155-TODAY(),""))</f>
        <v/>
      </c>
      <c r="P155" s="24" t="n"/>
    </row>
    <row r="156">
      <c r="A156" s="22" t="n"/>
      <c r="B156" s="23" t="n"/>
      <c r="C156" s="24" t="n"/>
      <c r="D156" s="22" t="n"/>
      <c r="E156" s="22" t="n"/>
      <c r="F156" s="24" t="n"/>
      <c r="G156" s="25" t="n"/>
      <c r="H156" s="26">
        <f>IF(A156="","",IFERROR(G156*'Paramètres'!$B$13,0))</f>
        <v/>
      </c>
      <c r="I156" s="26">
        <f>IF(A156="","",IFERROR(G156*'Paramètres'!$B$14,0))</f>
        <v/>
      </c>
      <c r="J156" s="26">
        <f>IF(A156="","",IFERROR(G156+H156+I156,0))</f>
        <v/>
      </c>
      <c r="K156" s="27">
        <f>IF(B156="","",IFERROR(B156+'Paramètres'!$B$15,""))</f>
        <v/>
      </c>
      <c r="L156" s="26">
        <f>IF(A156="","",IFERROR(SUMIFS('Paiements'!$G$5:$G$504,'Paiements'!$C$5:$C$504,A156),0))</f>
        <v/>
      </c>
      <c r="M156" s="26">
        <f>IF(A156="","",IFERROR(MAX(0,J156-L156),0))</f>
        <v/>
      </c>
      <c r="N156" s="28">
        <f>IF(A156="","",IFERROR(IF(M156&lt;=0,"Payée",IF(L156&gt;0,"Partiellement payée",IF(K156&lt;TODAY(),"En retard",IF(K156=TODAY(),"Échue","À venir")))),""))</f>
        <v/>
      </c>
      <c r="O156" s="29">
        <f>IF(K156="","",IFERROR(K156-TODAY(),""))</f>
        <v/>
      </c>
      <c r="P156" s="24" t="n"/>
    </row>
    <row r="157">
      <c r="A157" s="22" t="n"/>
      <c r="B157" s="23" t="n"/>
      <c r="C157" s="24" t="n"/>
      <c r="D157" s="22" t="n"/>
      <c r="E157" s="22" t="n"/>
      <c r="F157" s="24" t="n"/>
      <c r="G157" s="25" t="n"/>
      <c r="H157" s="26">
        <f>IF(A157="","",IFERROR(G157*'Paramètres'!$B$13,0))</f>
        <v/>
      </c>
      <c r="I157" s="26">
        <f>IF(A157="","",IFERROR(G157*'Paramètres'!$B$14,0))</f>
        <v/>
      </c>
      <c r="J157" s="26">
        <f>IF(A157="","",IFERROR(G157+H157+I157,0))</f>
        <v/>
      </c>
      <c r="K157" s="27">
        <f>IF(B157="","",IFERROR(B157+'Paramètres'!$B$15,""))</f>
        <v/>
      </c>
      <c r="L157" s="26">
        <f>IF(A157="","",IFERROR(SUMIFS('Paiements'!$G$5:$G$504,'Paiements'!$C$5:$C$504,A157),0))</f>
        <v/>
      </c>
      <c r="M157" s="26">
        <f>IF(A157="","",IFERROR(MAX(0,J157-L157),0))</f>
        <v/>
      </c>
      <c r="N157" s="28">
        <f>IF(A157="","",IFERROR(IF(M157&lt;=0,"Payée",IF(L157&gt;0,"Partiellement payée",IF(K157&lt;TODAY(),"En retard",IF(K157=TODAY(),"Échue","À venir")))),""))</f>
        <v/>
      </c>
      <c r="O157" s="29">
        <f>IF(K157="","",IFERROR(K157-TODAY(),""))</f>
        <v/>
      </c>
      <c r="P157" s="24" t="n"/>
    </row>
    <row r="158">
      <c r="A158" s="22" t="n"/>
      <c r="B158" s="23" t="n"/>
      <c r="C158" s="24" t="n"/>
      <c r="D158" s="22" t="n"/>
      <c r="E158" s="22" t="n"/>
      <c r="F158" s="24" t="n"/>
      <c r="G158" s="25" t="n"/>
      <c r="H158" s="26">
        <f>IF(A158="","",IFERROR(G158*'Paramètres'!$B$13,0))</f>
        <v/>
      </c>
      <c r="I158" s="26">
        <f>IF(A158="","",IFERROR(G158*'Paramètres'!$B$14,0))</f>
        <v/>
      </c>
      <c r="J158" s="26">
        <f>IF(A158="","",IFERROR(G158+H158+I158,0))</f>
        <v/>
      </c>
      <c r="K158" s="27">
        <f>IF(B158="","",IFERROR(B158+'Paramètres'!$B$15,""))</f>
        <v/>
      </c>
      <c r="L158" s="26">
        <f>IF(A158="","",IFERROR(SUMIFS('Paiements'!$G$5:$G$504,'Paiements'!$C$5:$C$504,A158),0))</f>
        <v/>
      </c>
      <c r="M158" s="26">
        <f>IF(A158="","",IFERROR(MAX(0,J158-L158),0))</f>
        <v/>
      </c>
      <c r="N158" s="28">
        <f>IF(A158="","",IFERROR(IF(M158&lt;=0,"Payée",IF(L158&gt;0,"Partiellement payée",IF(K158&lt;TODAY(),"En retard",IF(K158=TODAY(),"Échue","À venir")))),""))</f>
        <v/>
      </c>
      <c r="O158" s="29">
        <f>IF(K158="","",IFERROR(K158-TODAY(),""))</f>
        <v/>
      </c>
      <c r="P158" s="24" t="n"/>
    </row>
    <row r="159">
      <c r="A159" s="22" t="n"/>
      <c r="B159" s="23" t="n"/>
      <c r="C159" s="24" t="n"/>
      <c r="D159" s="22" t="n"/>
      <c r="E159" s="22" t="n"/>
      <c r="F159" s="24" t="n"/>
      <c r="G159" s="25" t="n"/>
      <c r="H159" s="26">
        <f>IF(A159="","",IFERROR(G159*'Paramètres'!$B$13,0))</f>
        <v/>
      </c>
      <c r="I159" s="26">
        <f>IF(A159="","",IFERROR(G159*'Paramètres'!$B$14,0))</f>
        <v/>
      </c>
      <c r="J159" s="26">
        <f>IF(A159="","",IFERROR(G159+H159+I159,0))</f>
        <v/>
      </c>
      <c r="K159" s="27">
        <f>IF(B159="","",IFERROR(B159+'Paramètres'!$B$15,""))</f>
        <v/>
      </c>
      <c r="L159" s="26">
        <f>IF(A159="","",IFERROR(SUMIFS('Paiements'!$G$5:$G$504,'Paiements'!$C$5:$C$504,A159),0))</f>
        <v/>
      </c>
      <c r="M159" s="26">
        <f>IF(A159="","",IFERROR(MAX(0,J159-L159),0))</f>
        <v/>
      </c>
      <c r="N159" s="28">
        <f>IF(A159="","",IFERROR(IF(M159&lt;=0,"Payée",IF(L159&gt;0,"Partiellement payée",IF(K159&lt;TODAY(),"En retard",IF(K159=TODAY(),"Échue","À venir")))),""))</f>
        <v/>
      </c>
      <c r="O159" s="29">
        <f>IF(K159="","",IFERROR(K159-TODAY(),""))</f>
        <v/>
      </c>
      <c r="P159" s="24" t="n"/>
    </row>
    <row r="160">
      <c r="A160" s="22" t="n"/>
      <c r="B160" s="23" t="n"/>
      <c r="C160" s="24" t="n"/>
      <c r="D160" s="22" t="n"/>
      <c r="E160" s="22" t="n"/>
      <c r="F160" s="24" t="n"/>
      <c r="G160" s="25" t="n"/>
      <c r="H160" s="26">
        <f>IF(A160="","",IFERROR(G160*'Paramètres'!$B$13,0))</f>
        <v/>
      </c>
      <c r="I160" s="26">
        <f>IF(A160="","",IFERROR(G160*'Paramètres'!$B$14,0))</f>
        <v/>
      </c>
      <c r="J160" s="26">
        <f>IF(A160="","",IFERROR(G160+H160+I160,0))</f>
        <v/>
      </c>
      <c r="K160" s="27">
        <f>IF(B160="","",IFERROR(B160+'Paramètres'!$B$15,""))</f>
        <v/>
      </c>
      <c r="L160" s="26">
        <f>IF(A160="","",IFERROR(SUMIFS('Paiements'!$G$5:$G$504,'Paiements'!$C$5:$C$504,A160),0))</f>
        <v/>
      </c>
      <c r="M160" s="26">
        <f>IF(A160="","",IFERROR(MAX(0,J160-L160),0))</f>
        <v/>
      </c>
      <c r="N160" s="28">
        <f>IF(A160="","",IFERROR(IF(M160&lt;=0,"Payée",IF(L160&gt;0,"Partiellement payée",IF(K160&lt;TODAY(),"En retard",IF(K160=TODAY(),"Échue","À venir")))),""))</f>
        <v/>
      </c>
      <c r="O160" s="29">
        <f>IF(K160="","",IFERROR(K160-TODAY(),""))</f>
        <v/>
      </c>
      <c r="P160" s="24" t="n"/>
    </row>
    <row r="161">
      <c r="A161" s="22" t="n"/>
      <c r="B161" s="23" t="n"/>
      <c r="C161" s="24" t="n"/>
      <c r="D161" s="22" t="n"/>
      <c r="E161" s="22" t="n"/>
      <c r="F161" s="24" t="n"/>
      <c r="G161" s="25" t="n"/>
      <c r="H161" s="26">
        <f>IF(A161="","",IFERROR(G161*'Paramètres'!$B$13,0))</f>
        <v/>
      </c>
      <c r="I161" s="26">
        <f>IF(A161="","",IFERROR(G161*'Paramètres'!$B$14,0))</f>
        <v/>
      </c>
      <c r="J161" s="26">
        <f>IF(A161="","",IFERROR(G161+H161+I161,0))</f>
        <v/>
      </c>
      <c r="K161" s="27">
        <f>IF(B161="","",IFERROR(B161+'Paramètres'!$B$15,""))</f>
        <v/>
      </c>
      <c r="L161" s="26">
        <f>IF(A161="","",IFERROR(SUMIFS('Paiements'!$G$5:$G$504,'Paiements'!$C$5:$C$504,A161),0))</f>
        <v/>
      </c>
      <c r="M161" s="26">
        <f>IF(A161="","",IFERROR(MAX(0,J161-L161),0))</f>
        <v/>
      </c>
      <c r="N161" s="28">
        <f>IF(A161="","",IFERROR(IF(M161&lt;=0,"Payée",IF(L161&gt;0,"Partiellement payée",IF(K161&lt;TODAY(),"En retard",IF(K161=TODAY(),"Échue","À venir")))),""))</f>
        <v/>
      </c>
      <c r="O161" s="29">
        <f>IF(K161="","",IFERROR(K161-TODAY(),""))</f>
        <v/>
      </c>
      <c r="P161" s="24" t="n"/>
    </row>
    <row r="162">
      <c r="A162" s="22" t="n"/>
      <c r="B162" s="23" t="n"/>
      <c r="C162" s="24" t="n"/>
      <c r="D162" s="22" t="n"/>
      <c r="E162" s="22" t="n"/>
      <c r="F162" s="24" t="n"/>
      <c r="G162" s="25" t="n"/>
      <c r="H162" s="26">
        <f>IF(A162="","",IFERROR(G162*'Paramètres'!$B$13,0))</f>
        <v/>
      </c>
      <c r="I162" s="26">
        <f>IF(A162="","",IFERROR(G162*'Paramètres'!$B$14,0))</f>
        <v/>
      </c>
      <c r="J162" s="26">
        <f>IF(A162="","",IFERROR(G162+H162+I162,0))</f>
        <v/>
      </c>
      <c r="K162" s="27">
        <f>IF(B162="","",IFERROR(B162+'Paramètres'!$B$15,""))</f>
        <v/>
      </c>
      <c r="L162" s="26">
        <f>IF(A162="","",IFERROR(SUMIFS('Paiements'!$G$5:$G$504,'Paiements'!$C$5:$C$504,A162),0))</f>
        <v/>
      </c>
      <c r="M162" s="26">
        <f>IF(A162="","",IFERROR(MAX(0,J162-L162),0))</f>
        <v/>
      </c>
      <c r="N162" s="28">
        <f>IF(A162="","",IFERROR(IF(M162&lt;=0,"Payée",IF(L162&gt;0,"Partiellement payée",IF(K162&lt;TODAY(),"En retard",IF(K162=TODAY(),"Échue","À venir")))),""))</f>
        <v/>
      </c>
      <c r="O162" s="29">
        <f>IF(K162="","",IFERROR(K162-TODAY(),""))</f>
        <v/>
      </c>
      <c r="P162" s="24" t="n"/>
    </row>
    <row r="163">
      <c r="A163" s="22" t="n"/>
      <c r="B163" s="23" t="n"/>
      <c r="C163" s="24" t="n"/>
      <c r="D163" s="22" t="n"/>
      <c r="E163" s="22" t="n"/>
      <c r="F163" s="24" t="n"/>
      <c r="G163" s="25" t="n"/>
      <c r="H163" s="26">
        <f>IF(A163="","",IFERROR(G163*'Paramètres'!$B$13,0))</f>
        <v/>
      </c>
      <c r="I163" s="26">
        <f>IF(A163="","",IFERROR(G163*'Paramètres'!$B$14,0))</f>
        <v/>
      </c>
      <c r="J163" s="26">
        <f>IF(A163="","",IFERROR(G163+H163+I163,0))</f>
        <v/>
      </c>
      <c r="K163" s="27">
        <f>IF(B163="","",IFERROR(B163+'Paramètres'!$B$15,""))</f>
        <v/>
      </c>
      <c r="L163" s="26">
        <f>IF(A163="","",IFERROR(SUMIFS('Paiements'!$G$5:$G$504,'Paiements'!$C$5:$C$504,A163),0))</f>
        <v/>
      </c>
      <c r="M163" s="26">
        <f>IF(A163="","",IFERROR(MAX(0,J163-L163),0))</f>
        <v/>
      </c>
      <c r="N163" s="28">
        <f>IF(A163="","",IFERROR(IF(M163&lt;=0,"Payée",IF(L163&gt;0,"Partiellement payée",IF(K163&lt;TODAY(),"En retard",IF(K163=TODAY(),"Échue","À venir")))),""))</f>
        <v/>
      </c>
      <c r="O163" s="29">
        <f>IF(K163="","",IFERROR(K163-TODAY(),""))</f>
        <v/>
      </c>
      <c r="P163" s="24" t="n"/>
    </row>
    <row r="164">
      <c r="A164" s="22" t="n"/>
      <c r="B164" s="23" t="n"/>
      <c r="C164" s="24" t="n"/>
      <c r="D164" s="22" t="n"/>
      <c r="E164" s="22" t="n"/>
      <c r="F164" s="24" t="n"/>
      <c r="G164" s="25" t="n"/>
      <c r="H164" s="26">
        <f>IF(A164="","",IFERROR(G164*'Paramètres'!$B$13,0))</f>
        <v/>
      </c>
      <c r="I164" s="26">
        <f>IF(A164="","",IFERROR(G164*'Paramètres'!$B$14,0))</f>
        <v/>
      </c>
      <c r="J164" s="26">
        <f>IF(A164="","",IFERROR(G164+H164+I164,0))</f>
        <v/>
      </c>
      <c r="K164" s="27">
        <f>IF(B164="","",IFERROR(B164+'Paramètres'!$B$15,""))</f>
        <v/>
      </c>
      <c r="L164" s="26">
        <f>IF(A164="","",IFERROR(SUMIFS('Paiements'!$G$5:$G$504,'Paiements'!$C$5:$C$504,A164),0))</f>
        <v/>
      </c>
      <c r="M164" s="26">
        <f>IF(A164="","",IFERROR(MAX(0,J164-L164),0))</f>
        <v/>
      </c>
      <c r="N164" s="28">
        <f>IF(A164="","",IFERROR(IF(M164&lt;=0,"Payée",IF(L164&gt;0,"Partiellement payée",IF(K164&lt;TODAY(),"En retard",IF(K164=TODAY(),"Échue","À venir")))),""))</f>
        <v/>
      </c>
      <c r="O164" s="29">
        <f>IF(K164="","",IFERROR(K164-TODAY(),""))</f>
        <v/>
      </c>
      <c r="P164" s="24" t="n"/>
    </row>
    <row r="165">
      <c r="A165" s="22" t="n"/>
      <c r="B165" s="23" t="n"/>
      <c r="C165" s="24" t="n"/>
      <c r="D165" s="22" t="n"/>
      <c r="E165" s="22" t="n"/>
      <c r="F165" s="24" t="n"/>
      <c r="G165" s="25" t="n"/>
      <c r="H165" s="26">
        <f>IF(A165="","",IFERROR(G165*'Paramètres'!$B$13,0))</f>
        <v/>
      </c>
      <c r="I165" s="26">
        <f>IF(A165="","",IFERROR(G165*'Paramètres'!$B$14,0))</f>
        <v/>
      </c>
      <c r="J165" s="26">
        <f>IF(A165="","",IFERROR(G165+H165+I165,0))</f>
        <v/>
      </c>
      <c r="K165" s="27">
        <f>IF(B165="","",IFERROR(B165+'Paramètres'!$B$15,""))</f>
        <v/>
      </c>
      <c r="L165" s="26">
        <f>IF(A165="","",IFERROR(SUMIFS('Paiements'!$G$5:$G$504,'Paiements'!$C$5:$C$504,A165),0))</f>
        <v/>
      </c>
      <c r="M165" s="26">
        <f>IF(A165="","",IFERROR(MAX(0,J165-L165),0))</f>
        <v/>
      </c>
      <c r="N165" s="28">
        <f>IF(A165="","",IFERROR(IF(M165&lt;=0,"Payée",IF(L165&gt;0,"Partiellement payée",IF(K165&lt;TODAY(),"En retard",IF(K165=TODAY(),"Échue","À venir")))),""))</f>
        <v/>
      </c>
      <c r="O165" s="29">
        <f>IF(K165="","",IFERROR(K165-TODAY(),""))</f>
        <v/>
      </c>
      <c r="P165" s="24" t="n"/>
    </row>
    <row r="166">
      <c r="A166" s="22" t="n"/>
      <c r="B166" s="23" t="n"/>
      <c r="C166" s="24" t="n"/>
      <c r="D166" s="22" t="n"/>
      <c r="E166" s="22" t="n"/>
      <c r="F166" s="24" t="n"/>
      <c r="G166" s="25" t="n"/>
      <c r="H166" s="26">
        <f>IF(A166="","",IFERROR(G166*'Paramètres'!$B$13,0))</f>
        <v/>
      </c>
      <c r="I166" s="26">
        <f>IF(A166="","",IFERROR(G166*'Paramètres'!$B$14,0))</f>
        <v/>
      </c>
      <c r="J166" s="26">
        <f>IF(A166="","",IFERROR(G166+H166+I166,0))</f>
        <v/>
      </c>
      <c r="K166" s="27">
        <f>IF(B166="","",IFERROR(B166+'Paramètres'!$B$15,""))</f>
        <v/>
      </c>
      <c r="L166" s="26">
        <f>IF(A166="","",IFERROR(SUMIFS('Paiements'!$G$5:$G$504,'Paiements'!$C$5:$C$504,A166),0))</f>
        <v/>
      </c>
      <c r="M166" s="26">
        <f>IF(A166="","",IFERROR(MAX(0,J166-L166),0))</f>
        <v/>
      </c>
      <c r="N166" s="28">
        <f>IF(A166="","",IFERROR(IF(M166&lt;=0,"Payée",IF(L166&gt;0,"Partiellement payée",IF(K166&lt;TODAY(),"En retard",IF(K166=TODAY(),"Échue","À venir")))),""))</f>
        <v/>
      </c>
      <c r="O166" s="29">
        <f>IF(K166="","",IFERROR(K166-TODAY(),""))</f>
        <v/>
      </c>
      <c r="P166" s="24" t="n"/>
    </row>
    <row r="167">
      <c r="A167" s="22" t="n"/>
      <c r="B167" s="23" t="n"/>
      <c r="C167" s="24" t="n"/>
      <c r="D167" s="22" t="n"/>
      <c r="E167" s="22" t="n"/>
      <c r="F167" s="24" t="n"/>
      <c r="G167" s="25" t="n"/>
      <c r="H167" s="26">
        <f>IF(A167="","",IFERROR(G167*'Paramètres'!$B$13,0))</f>
        <v/>
      </c>
      <c r="I167" s="26">
        <f>IF(A167="","",IFERROR(G167*'Paramètres'!$B$14,0))</f>
        <v/>
      </c>
      <c r="J167" s="26">
        <f>IF(A167="","",IFERROR(G167+H167+I167,0))</f>
        <v/>
      </c>
      <c r="K167" s="27">
        <f>IF(B167="","",IFERROR(B167+'Paramètres'!$B$15,""))</f>
        <v/>
      </c>
      <c r="L167" s="26">
        <f>IF(A167="","",IFERROR(SUMIFS('Paiements'!$G$5:$G$504,'Paiements'!$C$5:$C$504,A167),0))</f>
        <v/>
      </c>
      <c r="M167" s="26">
        <f>IF(A167="","",IFERROR(MAX(0,J167-L167),0))</f>
        <v/>
      </c>
      <c r="N167" s="28">
        <f>IF(A167="","",IFERROR(IF(M167&lt;=0,"Payée",IF(L167&gt;0,"Partiellement payée",IF(K167&lt;TODAY(),"En retard",IF(K167=TODAY(),"Échue","À venir")))),""))</f>
        <v/>
      </c>
      <c r="O167" s="29">
        <f>IF(K167="","",IFERROR(K167-TODAY(),""))</f>
        <v/>
      </c>
      <c r="P167" s="24" t="n"/>
    </row>
    <row r="168">
      <c r="A168" s="22" t="n"/>
      <c r="B168" s="23" t="n"/>
      <c r="C168" s="24" t="n"/>
      <c r="D168" s="22" t="n"/>
      <c r="E168" s="22" t="n"/>
      <c r="F168" s="24" t="n"/>
      <c r="G168" s="25" t="n"/>
      <c r="H168" s="26">
        <f>IF(A168="","",IFERROR(G168*'Paramètres'!$B$13,0))</f>
        <v/>
      </c>
      <c r="I168" s="26">
        <f>IF(A168="","",IFERROR(G168*'Paramètres'!$B$14,0))</f>
        <v/>
      </c>
      <c r="J168" s="26">
        <f>IF(A168="","",IFERROR(G168+H168+I168,0))</f>
        <v/>
      </c>
      <c r="K168" s="27">
        <f>IF(B168="","",IFERROR(B168+'Paramètres'!$B$15,""))</f>
        <v/>
      </c>
      <c r="L168" s="26">
        <f>IF(A168="","",IFERROR(SUMIFS('Paiements'!$G$5:$G$504,'Paiements'!$C$5:$C$504,A168),0))</f>
        <v/>
      </c>
      <c r="M168" s="26">
        <f>IF(A168="","",IFERROR(MAX(0,J168-L168),0))</f>
        <v/>
      </c>
      <c r="N168" s="28">
        <f>IF(A168="","",IFERROR(IF(M168&lt;=0,"Payée",IF(L168&gt;0,"Partiellement payée",IF(K168&lt;TODAY(),"En retard",IF(K168=TODAY(),"Échue","À venir")))),""))</f>
        <v/>
      </c>
      <c r="O168" s="29">
        <f>IF(K168="","",IFERROR(K168-TODAY(),""))</f>
        <v/>
      </c>
      <c r="P168" s="24" t="n"/>
    </row>
    <row r="169">
      <c r="A169" s="22" t="n"/>
      <c r="B169" s="23" t="n"/>
      <c r="C169" s="24" t="n"/>
      <c r="D169" s="22" t="n"/>
      <c r="E169" s="22" t="n"/>
      <c r="F169" s="24" t="n"/>
      <c r="G169" s="25" t="n"/>
      <c r="H169" s="26">
        <f>IF(A169="","",IFERROR(G169*'Paramètres'!$B$13,0))</f>
        <v/>
      </c>
      <c r="I169" s="26">
        <f>IF(A169="","",IFERROR(G169*'Paramètres'!$B$14,0))</f>
        <v/>
      </c>
      <c r="J169" s="26">
        <f>IF(A169="","",IFERROR(G169+H169+I169,0))</f>
        <v/>
      </c>
      <c r="K169" s="27">
        <f>IF(B169="","",IFERROR(B169+'Paramètres'!$B$15,""))</f>
        <v/>
      </c>
      <c r="L169" s="26">
        <f>IF(A169="","",IFERROR(SUMIFS('Paiements'!$G$5:$G$504,'Paiements'!$C$5:$C$504,A169),0))</f>
        <v/>
      </c>
      <c r="M169" s="26">
        <f>IF(A169="","",IFERROR(MAX(0,J169-L169),0))</f>
        <v/>
      </c>
      <c r="N169" s="28">
        <f>IF(A169="","",IFERROR(IF(M169&lt;=0,"Payée",IF(L169&gt;0,"Partiellement payée",IF(K169&lt;TODAY(),"En retard",IF(K169=TODAY(),"Échue","À venir")))),""))</f>
        <v/>
      </c>
      <c r="O169" s="29">
        <f>IF(K169="","",IFERROR(K169-TODAY(),""))</f>
        <v/>
      </c>
      <c r="P169" s="24" t="n"/>
    </row>
    <row r="170">
      <c r="A170" s="22" t="n"/>
      <c r="B170" s="23" t="n"/>
      <c r="C170" s="24" t="n"/>
      <c r="D170" s="22" t="n"/>
      <c r="E170" s="22" t="n"/>
      <c r="F170" s="24" t="n"/>
      <c r="G170" s="25" t="n"/>
      <c r="H170" s="26">
        <f>IF(A170="","",IFERROR(G170*'Paramètres'!$B$13,0))</f>
        <v/>
      </c>
      <c r="I170" s="26">
        <f>IF(A170="","",IFERROR(G170*'Paramètres'!$B$14,0))</f>
        <v/>
      </c>
      <c r="J170" s="26">
        <f>IF(A170="","",IFERROR(G170+H170+I170,0))</f>
        <v/>
      </c>
      <c r="K170" s="27">
        <f>IF(B170="","",IFERROR(B170+'Paramètres'!$B$15,""))</f>
        <v/>
      </c>
      <c r="L170" s="26">
        <f>IF(A170="","",IFERROR(SUMIFS('Paiements'!$G$5:$G$504,'Paiements'!$C$5:$C$504,A170),0))</f>
        <v/>
      </c>
      <c r="M170" s="26">
        <f>IF(A170="","",IFERROR(MAX(0,J170-L170),0))</f>
        <v/>
      </c>
      <c r="N170" s="28">
        <f>IF(A170="","",IFERROR(IF(M170&lt;=0,"Payée",IF(L170&gt;0,"Partiellement payée",IF(K170&lt;TODAY(),"En retard",IF(K170=TODAY(),"Échue","À venir")))),""))</f>
        <v/>
      </c>
      <c r="O170" s="29">
        <f>IF(K170="","",IFERROR(K170-TODAY(),""))</f>
        <v/>
      </c>
      <c r="P170" s="24" t="n"/>
    </row>
    <row r="171">
      <c r="A171" s="22" t="n"/>
      <c r="B171" s="23" t="n"/>
      <c r="C171" s="24" t="n"/>
      <c r="D171" s="22" t="n"/>
      <c r="E171" s="22" t="n"/>
      <c r="F171" s="24" t="n"/>
      <c r="G171" s="25" t="n"/>
      <c r="H171" s="26">
        <f>IF(A171="","",IFERROR(G171*'Paramètres'!$B$13,0))</f>
        <v/>
      </c>
      <c r="I171" s="26">
        <f>IF(A171="","",IFERROR(G171*'Paramètres'!$B$14,0))</f>
        <v/>
      </c>
      <c r="J171" s="26">
        <f>IF(A171="","",IFERROR(G171+H171+I171,0))</f>
        <v/>
      </c>
      <c r="K171" s="27">
        <f>IF(B171="","",IFERROR(B171+'Paramètres'!$B$15,""))</f>
        <v/>
      </c>
      <c r="L171" s="26">
        <f>IF(A171="","",IFERROR(SUMIFS('Paiements'!$G$5:$G$504,'Paiements'!$C$5:$C$504,A171),0))</f>
        <v/>
      </c>
      <c r="M171" s="26">
        <f>IF(A171="","",IFERROR(MAX(0,J171-L171),0))</f>
        <v/>
      </c>
      <c r="N171" s="28">
        <f>IF(A171="","",IFERROR(IF(M171&lt;=0,"Payée",IF(L171&gt;0,"Partiellement payée",IF(K171&lt;TODAY(),"En retard",IF(K171=TODAY(),"Échue","À venir")))),""))</f>
        <v/>
      </c>
      <c r="O171" s="29">
        <f>IF(K171="","",IFERROR(K171-TODAY(),""))</f>
        <v/>
      </c>
      <c r="P171" s="24" t="n"/>
    </row>
    <row r="172">
      <c r="A172" s="22" t="n"/>
      <c r="B172" s="23" t="n"/>
      <c r="C172" s="24" t="n"/>
      <c r="D172" s="22" t="n"/>
      <c r="E172" s="22" t="n"/>
      <c r="F172" s="24" t="n"/>
      <c r="G172" s="25" t="n"/>
      <c r="H172" s="26">
        <f>IF(A172="","",IFERROR(G172*'Paramètres'!$B$13,0))</f>
        <v/>
      </c>
      <c r="I172" s="26">
        <f>IF(A172="","",IFERROR(G172*'Paramètres'!$B$14,0))</f>
        <v/>
      </c>
      <c r="J172" s="26">
        <f>IF(A172="","",IFERROR(G172+H172+I172,0))</f>
        <v/>
      </c>
      <c r="K172" s="27">
        <f>IF(B172="","",IFERROR(B172+'Paramètres'!$B$15,""))</f>
        <v/>
      </c>
      <c r="L172" s="26">
        <f>IF(A172="","",IFERROR(SUMIFS('Paiements'!$G$5:$G$504,'Paiements'!$C$5:$C$504,A172),0))</f>
        <v/>
      </c>
      <c r="M172" s="26">
        <f>IF(A172="","",IFERROR(MAX(0,J172-L172),0))</f>
        <v/>
      </c>
      <c r="N172" s="28">
        <f>IF(A172="","",IFERROR(IF(M172&lt;=0,"Payée",IF(L172&gt;0,"Partiellement payée",IF(K172&lt;TODAY(),"En retard",IF(K172=TODAY(),"Échue","À venir")))),""))</f>
        <v/>
      </c>
      <c r="O172" s="29">
        <f>IF(K172="","",IFERROR(K172-TODAY(),""))</f>
        <v/>
      </c>
      <c r="P172" s="24" t="n"/>
    </row>
    <row r="173">
      <c r="A173" s="22" t="n"/>
      <c r="B173" s="23" t="n"/>
      <c r="C173" s="24" t="n"/>
      <c r="D173" s="22" t="n"/>
      <c r="E173" s="22" t="n"/>
      <c r="F173" s="24" t="n"/>
      <c r="G173" s="25" t="n"/>
      <c r="H173" s="26">
        <f>IF(A173="","",IFERROR(G173*'Paramètres'!$B$13,0))</f>
        <v/>
      </c>
      <c r="I173" s="26">
        <f>IF(A173="","",IFERROR(G173*'Paramètres'!$B$14,0))</f>
        <v/>
      </c>
      <c r="J173" s="26">
        <f>IF(A173="","",IFERROR(G173+H173+I173,0))</f>
        <v/>
      </c>
      <c r="K173" s="27">
        <f>IF(B173="","",IFERROR(B173+'Paramètres'!$B$15,""))</f>
        <v/>
      </c>
      <c r="L173" s="26">
        <f>IF(A173="","",IFERROR(SUMIFS('Paiements'!$G$5:$G$504,'Paiements'!$C$5:$C$504,A173),0))</f>
        <v/>
      </c>
      <c r="M173" s="26">
        <f>IF(A173="","",IFERROR(MAX(0,J173-L173),0))</f>
        <v/>
      </c>
      <c r="N173" s="28">
        <f>IF(A173="","",IFERROR(IF(M173&lt;=0,"Payée",IF(L173&gt;0,"Partiellement payée",IF(K173&lt;TODAY(),"En retard",IF(K173=TODAY(),"Échue","À venir")))),""))</f>
        <v/>
      </c>
      <c r="O173" s="29">
        <f>IF(K173="","",IFERROR(K173-TODAY(),""))</f>
        <v/>
      </c>
      <c r="P173" s="24" t="n"/>
    </row>
    <row r="174">
      <c r="A174" s="22" t="n"/>
      <c r="B174" s="23" t="n"/>
      <c r="C174" s="24" t="n"/>
      <c r="D174" s="22" t="n"/>
      <c r="E174" s="22" t="n"/>
      <c r="F174" s="24" t="n"/>
      <c r="G174" s="25" t="n"/>
      <c r="H174" s="26">
        <f>IF(A174="","",IFERROR(G174*'Paramètres'!$B$13,0))</f>
        <v/>
      </c>
      <c r="I174" s="26">
        <f>IF(A174="","",IFERROR(G174*'Paramètres'!$B$14,0))</f>
        <v/>
      </c>
      <c r="J174" s="26">
        <f>IF(A174="","",IFERROR(G174+H174+I174,0))</f>
        <v/>
      </c>
      <c r="K174" s="27">
        <f>IF(B174="","",IFERROR(B174+'Paramètres'!$B$15,""))</f>
        <v/>
      </c>
      <c r="L174" s="26">
        <f>IF(A174="","",IFERROR(SUMIFS('Paiements'!$G$5:$G$504,'Paiements'!$C$5:$C$504,A174),0))</f>
        <v/>
      </c>
      <c r="M174" s="26">
        <f>IF(A174="","",IFERROR(MAX(0,J174-L174),0))</f>
        <v/>
      </c>
      <c r="N174" s="28">
        <f>IF(A174="","",IFERROR(IF(M174&lt;=0,"Payée",IF(L174&gt;0,"Partiellement payée",IF(K174&lt;TODAY(),"En retard",IF(K174=TODAY(),"Échue","À venir")))),""))</f>
        <v/>
      </c>
      <c r="O174" s="29">
        <f>IF(K174="","",IFERROR(K174-TODAY(),""))</f>
        <v/>
      </c>
      <c r="P174" s="24" t="n"/>
    </row>
    <row r="175">
      <c r="A175" s="22" t="n"/>
      <c r="B175" s="23" t="n"/>
      <c r="C175" s="24" t="n"/>
      <c r="D175" s="22" t="n"/>
      <c r="E175" s="22" t="n"/>
      <c r="F175" s="24" t="n"/>
      <c r="G175" s="25" t="n"/>
      <c r="H175" s="26">
        <f>IF(A175="","",IFERROR(G175*'Paramètres'!$B$13,0))</f>
        <v/>
      </c>
      <c r="I175" s="26">
        <f>IF(A175="","",IFERROR(G175*'Paramètres'!$B$14,0))</f>
        <v/>
      </c>
      <c r="J175" s="26">
        <f>IF(A175="","",IFERROR(G175+H175+I175,0))</f>
        <v/>
      </c>
      <c r="K175" s="27">
        <f>IF(B175="","",IFERROR(B175+'Paramètres'!$B$15,""))</f>
        <v/>
      </c>
      <c r="L175" s="26">
        <f>IF(A175="","",IFERROR(SUMIFS('Paiements'!$G$5:$G$504,'Paiements'!$C$5:$C$504,A175),0))</f>
        <v/>
      </c>
      <c r="M175" s="26">
        <f>IF(A175="","",IFERROR(MAX(0,J175-L175),0))</f>
        <v/>
      </c>
      <c r="N175" s="28">
        <f>IF(A175="","",IFERROR(IF(M175&lt;=0,"Payée",IF(L175&gt;0,"Partiellement payée",IF(K175&lt;TODAY(),"En retard",IF(K175=TODAY(),"Échue","À venir")))),""))</f>
        <v/>
      </c>
      <c r="O175" s="29">
        <f>IF(K175="","",IFERROR(K175-TODAY(),""))</f>
        <v/>
      </c>
      <c r="P175" s="24" t="n"/>
    </row>
    <row r="176">
      <c r="A176" s="22" t="n"/>
      <c r="B176" s="23" t="n"/>
      <c r="C176" s="24" t="n"/>
      <c r="D176" s="22" t="n"/>
      <c r="E176" s="22" t="n"/>
      <c r="F176" s="24" t="n"/>
      <c r="G176" s="25" t="n"/>
      <c r="H176" s="26">
        <f>IF(A176="","",IFERROR(G176*'Paramètres'!$B$13,0))</f>
        <v/>
      </c>
      <c r="I176" s="26">
        <f>IF(A176="","",IFERROR(G176*'Paramètres'!$B$14,0))</f>
        <v/>
      </c>
      <c r="J176" s="26">
        <f>IF(A176="","",IFERROR(G176+H176+I176,0))</f>
        <v/>
      </c>
      <c r="K176" s="27">
        <f>IF(B176="","",IFERROR(B176+'Paramètres'!$B$15,""))</f>
        <v/>
      </c>
      <c r="L176" s="26">
        <f>IF(A176="","",IFERROR(SUMIFS('Paiements'!$G$5:$G$504,'Paiements'!$C$5:$C$504,A176),0))</f>
        <v/>
      </c>
      <c r="M176" s="26">
        <f>IF(A176="","",IFERROR(MAX(0,J176-L176),0))</f>
        <v/>
      </c>
      <c r="N176" s="28">
        <f>IF(A176="","",IFERROR(IF(M176&lt;=0,"Payée",IF(L176&gt;0,"Partiellement payée",IF(K176&lt;TODAY(),"En retard",IF(K176=TODAY(),"Échue","À venir")))),""))</f>
        <v/>
      </c>
      <c r="O176" s="29">
        <f>IF(K176="","",IFERROR(K176-TODAY(),""))</f>
        <v/>
      </c>
      <c r="P176" s="24" t="n"/>
    </row>
    <row r="177">
      <c r="A177" s="22" t="n"/>
      <c r="B177" s="23" t="n"/>
      <c r="C177" s="24" t="n"/>
      <c r="D177" s="22" t="n"/>
      <c r="E177" s="22" t="n"/>
      <c r="F177" s="24" t="n"/>
      <c r="G177" s="25" t="n"/>
      <c r="H177" s="26">
        <f>IF(A177="","",IFERROR(G177*'Paramètres'!$B$13,0))</f>
        <v/>
      </c>
      <c r="I177" s="26">
        <f>IF(A177="","",IFERROR(G177*'Paramètres'!$B$14,0))</f>
        <v/>
      </c>
      <c r="J177" s="26">
        <f>IF(A177="","",IFERROR(G177+H177+I177,0))</f>
        <v/>
      </c>
      <c r="K177" s="27">
        <f>IF(B177="","",IFERROR(B177+'Paramètres'!$B$15,""))</f>
        <v/>
      </c>
      <c r="L177" s="26">
        <f>IF(A177="","",IFERROR(SUMIFS('Paiements'!$G$5:$G$504,'Paiements'!$C$5:$C$504,A177),0))</f>
        <v/>
      </c>
      <c r="M177" s="26">
        <f>IF(A177="","",IFERROR(MAX(0,J177-L177),0))</f>
        <v/>
      </c>
      <c r="N177" s="28">
        <f>IF(A177="","",IFERROR(IF(M177&lt;=0,"Payée",IF(L177&gt;0,"Partiellement payée",IF(K177&lt;TODAY(),"En retard",IF(K177=TODAY(),"Échue","À venir")))),""))</f>
        <v/>
      </c>
      <c r="O177" s="29">
        <f>IF(K177="","",IFERROR(K177-TODAY(),""))</f>
        <v/>
      </c>
      <c r="P177" s="24" t="n"/>
    </row>
    <row r="178">
      <c r="A178" s="22" t="n"/>
      <c r="B178" s="23" t="n"/>
      <c r="C178" s="24" t="n"/>
      <c r="D178" s="22" t="n"/>
      <c r="E178" s="22" t="n"/>
      <c r="F178" s="24" t="n"/>
      <c r="G178" s="25" t="n"/>
      <c r="H178" s="26">
        <f>IF(A178="","",IFERROR(G178*'Paramètres'!$B$13,0))</f>
        <v/>
      </c>
      <c r="I178" s="26">
        <f>IF(A178="","",IFERROR(G178*'Paramètres'!$B$14,0))</f>
        <v/>
      </c>
      <c r="J178" s="26">
        <f>IF(A178="","",IFERROR(G178+H178+I178,0))</f>
        <v/>
      </c>
      <c r="K178" s="27">
        <f>IF(B178="","",IFERROR(B178+'Paramètres'!$B$15,""))</f>
        <v/>
      </c>
      <c r="L178" s="26">
        <f>IF(A178="","",IFERROR(SUMIFS('Paiements'!$G$5:$G$504,'Paiements'!$C$5:$C$504,A178),0))</f>
        <v/>
      </c>
      <c r="M178" s="26">
        <f>IF(A178="","",IFERROR(MAX(0,J178-L178),0))</f>
        <v/>
      </c>
      <c r="N178" s="28">
        <f>IF(A178="","",IFERROR(IF(M178&lt;=0,"Payée",IF(L178&gt;0,"Partiellement payée",IF(K178&lt;TODAY(),"En retard",IF(K178=TODAY(),"Échue","À venir")))),""))</f>
        <v/>
      </c>
      <c r="O178" s="29">
        <f>IF(K178="","",IFERROR(K178-TODAY(),""))</f>
        <v/>
      </c>
      <c r="P178" s="24" t="n"/>
    </row>
    <row r="179">
      <c r="A179" s="22" t="n"/>
      <c r="B179" s="23" t="n"/>
      <c r="C179" s="24" t="n"/>
      <c r="D179" s="22" t="n"/>
      <c r="E179" s="22" t="n"/>
      <c r="F179" s="24" t="n"/>
      <c r="G179" s="25" t="n"/>
      <c r="H179" s="26">
        <f>IF(A179="","",IFERROR(G179*'Paramètres'!$B$13,0))</f>
        <v/>
      </c>
      <c r="I179" s="26">
        <f>IF(A179="","",IFERROR(G179*'Paramètres'!$B$14,0))</f>
        <v/>
      </c>
      <c r="J179" s="26">
        <f>IF(A179="","",IFERROR(G179+H179+I179,0))</f>
        <v/>
      </c>
      <c r="K179" s="27">
        <f>IF(B179="","",IFERROR(B179+'Paramètres'!$B$15,""))</f>
        <v/>
      </c>
      <c r="L179" s="26">
        <f>IF(A179="","",IFERROR(SUMIFS('Paiements'!$G$5:$G$504,'Paiements'!$C$5:$C$504,A179),0))</f>
        <v/>
      </c>
      <c r="M179" s="26">
        <f>IF(A179="","",IFERROR(MAX(0,J179-L179),0))</f>
        <v/>
      </c>
      <c r="N179" s="28">
        <f>IF(A179="","",IFERROR(IF(M179&lt;=0,"Payée",IF(L179&gt;0,"Partiellement payée",IF(K179&lt;TODAY(),"En retard",IF(K179=TODAY(),"Échue","À venir")))),""))</f>
        <v/>
      </c>
      <c r="O179" s="29">
        <f>IF(K179="","",IFERROR(K179-TODAY(),""))</f>
        <v/>
      </c>
      <c r="P179" s="24" t="n"/>
    </row>
    <row r="180">
      <c r="A180" s="22" t="n"/>
      <c r="B180" s="23" t="n"/>
      <c r="C180" s="24" t="n"/>
      <c r="D180" s="22" t="n"/>
      <c r="E180" s="22" t="n"/>
      <c r="F180" s="24" t="n"/>
      <c r="G180" s="25" t="n"/>
      <c r="H180" s="26">
        <f>IF(A180="","",IFERROR(G180*'Paramètres'!$B$13,0))</f>
        <v/>
      </c>
      <c r="I180" s="26">
        <f>IF(A180="","",IFERROR(G180*'Paramètres'!$B$14,0))</f>
        <v/>
      </c>
      <c r="J180" s="26">
        <f>IF(A180="","",IFERROR(G180+H180+I180,0))</f>
        <v/>
      </c>
      <c r="K180" s="27">
        <f>IF(B180="","",IFERROR(B180+'Paramètres'!$B$15,""))</f>
        <v/>
      </c>
      <c r="L180" s="26">
        <f>IF(A180="","",IFERROR(SUMIFS('Paiements'!$G$5:$G$504,'Paiements'!$C$5:$C$504,A180),0))</f>
        <v/>
      </c>
      <c r="M180" s="26">
        <f>IF(A180="","",IFERROR(MAX(0,J180-L180),0))</f>
        <v/>
      </c>
      <c r="N180" s="28">
        <f>IF(A180="","",IFERROR(IF(M180&lt;=0,"Payée",IF(L180&gt;0,"Partiellement payée",IF(K180&lt;TODAY(),"En retard",IF(K180=TODAY(),"Échue","À venir")))),""))</f>
        <v/>
      </c>
      <c r="O180" s="29">
        <f>IF(K180="","",IFERROR(K180-TODAY(),""))</f>
        <v/>
      </c>
      <c r="P180" s="24" t="n"/>
    </row>
    <row r="181">
      <c r="A181" s="22" t="n"/>
      <c r="B181" s="23" t="n"/>
      <c r="C181" s="24" t="n"/>
      <c r="D181" s="22" t="n"/>
      <c r="E181" s="22" t="n"/>
      <c r="F181" s="24" t="n"/>
      <c r="G181" s="25" t="n"/>
      <c r="H181" s="26">
        <f>IF(A181="","",IFERROR(G181*'Paramètres'!$B$13,0))</f>
        <v/>
      </c>
      <c r="I181" s="26">
        <f>IF(A181="","",IFERROR(G181*'Paramètres'!$B$14,0))</f>
        <v/>
      </c>
      <c r="J181" s="26">
        <f>IF(A181="","",IFERROR(G181+H181+I181,0))</f>
        <v/>
      </c>
      <c r="K181" s="27">
        <f>IF(B181="","",IFERROR(B181+'Paramètres'!$B$15,""))</f>
        <v/>
      </c>
      <c r="L181" s="26">
        <f>IF(A181="","",IFERROR(SUMIFS('Paiements'!$G$5:$G$504,'Paiements'!$C$5:$C$504,A181),0))</f>
        <v/>
      </c>
      <c r="M181" s="26">
        <f>IF(A181="","",IFERROR(MAX(0,J181-L181),0))</f>
        <v/>
      </c>
      <c r="N181" s="28">
        <f>IF(A181="","",IFERROR(IF(M181&lt;=0,"Payée",IF(L181&gt;0,"Partiellement payée",IF(K181&lt;TODAY(),"En retard",IF(K181=TODAY(),"Échue","À venir")))),""))</f>
        <v/>
      </c>
      <c r="O181" s="29">
        <f>IF(K181="","",IFERROR(K181-TODAY(),""))</f>
        <v/>
      </c>
      <c r="P181" s="24" t="n"/>
    </row>
    <row r="182">
      <c r="A182" s="22" t="n"/>
      <c r="B182" s="23" t="n"/>
      <c r="C182" s="24" t="n"/>
      <c r="D182" s="22" t="n"/>
      <c r="E182" s="22" t="n"/>
      <c r="F182" s="24" t="n"/>
      <c r="G182" s="25" t="n"/>
      <c r="H182" s="26">
        <f>IF(A182="","",IFERROR(G182*'Paramètres'!$B$13,0))</f>
        <v/>
      </c>
      <c r="I182" s="26">
        <f>IF(A182="","",IFERROR(G182*'Paramètres'!$B$14,0))</f>
        <v/>
      </c>
      <c r="J182" s="26">
        <f>IF(A182="","",IFERROR(G182+H182+I182,0))</f>
        <v/>
      </c>
      <c r="K182" s="27">
        <f>IF(B182="","",IFERROR(B182+'Paramètres'!$B$15,""))</f>
        <v/>
      </c>
      <c r="L182" s="26">
        <f>IF(A182="","",IFERROR(SUMIFS('Paiements'!$G$5:$G$504,'Paiements'!$C$5:$C$504,A182),0))</f>
        <v/>
      </c>
      <c r="M182" s="26">
        <f>IF(A182="","",IFERROR(MAX(0,J182-L182),0))</f>
        <v/>
      </c>
      <c r="N182" s="28">
        <f>IF(A182="","",IFERROR(IF(M182&lt;=0,"Payée",IF(L182&gt;0,"Partiellement payée",IF(K182&lt;TODAY(),"En retard",IF(K182=TODAY(),"Échue","À venir")))),""))</f>
        <v/>
      </c>
      <c r="O182" s="29">
        <f>IF(K182="","",IFERROR(K182-TODAY(),""))</f>
        <v/>
      </c>
      <c r="P182" s="24" t="n"/>
    </row>
    <row r="183">
      <c r="A183" s="22" t="n"/>
      <c r="B183" s="23" t="n"/>
      <c r="C183" s="24" t="n"/>
      <c r="D183" s="22" t="n"/>
      <c r="E183" s="22" t="n"/>
      <c r="F183" s="24" t="n"/>
      <c r="G183" s="25" t="n"/>
      <c r="H183" s="26">
        <f>IF(A183="","",IFERROR(G183*'Paramètres'!$B$13,0))</f>
        <v/>
      </c>
      <c r="I183" s="26">
        <f>IF(A183="","",IFERROR(G183*'Paramètres'!$B$14,0))</f>
        <v/>
      </c>
      <c r="J183" s="26">
        <f>IF(A183="","",IFERROR(G183+H183+I183,0))</f>
        <v/>
      </c>
      <c r="K183" s="27">
        <f>IF(B183="","",IFERROR(B183+'Paramètres'!$B$15,""))</f>
        <v/>
      </c>
      <c r="L183" s="26">
        <f>IF(A183="","",IFERROR(SUMIFS('Paiements'!$G$5:$G$504,'Paiements'!$C$5:$C$504,A183),0))</f>
        <v/>
      </c>
      <c r="M183" s="26">
        <f>IF(A183="","",IFERROR(MAX(0,J183-L183),0))</f>
        <v/>
      </c>
      <c r="N183" s="28">
        <f>IF(A183="","",IFERROR(IF(M183&lt;=0,"Payée",IF(L183&gt;0,"Partiellement payée",IF(K183&lt;TODAY(),"En retard",IF(K183=TODAY(),"Échue","À venir")))),""))</f>
        <v/>
      </c>
      <c r="O183" s="29">
        <f>IF(K183="","",IFERROR(K183-TODAY(),""))</f>
        <v/>
      </c>
      <c r="P183" s="24" t="n"/>
    </row>
    <row r="184">
      <c r="A184" s="22" t="n"/>
      <c r="B184" s="23" t="n"/>
      <c r="C184" s="24" t="n"/>
      <c r="D184" s="22" t="n"/>
      <c r="E184" s="22" t="n"/>
      <c r="F184" s="24" t="n"/>
      <c r="G184" s="25" t="n"/>
      <c r="H184" s="26">
        <f>IF(A184="","",IFERROR(G184*'Paramètres'!$B$13,0))</f>
        <v/>
      </c>
      <c r="I184" s="26">
        <f>IF(A184="","",IFERROR(G184*'Paramètres'!$B$14,0))</f>
        <v/>
      </c>
      <c r="J184" s="26">
        <f>IF(A184="","",IFERROR(G184+H184+I184,0))</f>
        <v/>
      </c>
      <c r="K184" s="27">
        <f>IF(B184="","",IFERROR(B184+'Paramètres'!$B$15,""))</f>
        <v/>
      </c>
      <c r="L184" s="26">
        <f>IF(A184="","",IFERROR(SUMIFS('Paiements'!$G$5:$G$504,'Paiements'!$C$5:$C$504,A184),0))</f>
        <v/>
      </c>
      <c r="M184" s="26">
        <f>IF(A184="","",IFERROR(MAX(0,J184-L184),0))</f>
        <v/>
      </c>
      <c r="N184" s="28">
        <f>IF(A184="","",IFERROR(IF(M184&lt;=0,"Payée",IF(L184&gt;0,"Partiellement payée",IF(K184&lt;TODAY(),"En retard",IF(K184=TODAY(),"Échue","À venir")))),""))</f>
        <v/>
      </c>
      <c r="O184" s="29">
        <f>IF(K184="","",IFERROR(K184-TODAY(),""))</f>
        <v/>
      </c>
      <c r="P184" s="24" t="n"/>
    </row>
    <row r="185">
      <c r="A185" s="22" t="n"/>
      <c r="B185" s="23" t="n"/>
      <c r="C185" s="24" t="n"/>
      <c r="D185" s="22" t="n"/>
      <c r="E185" s="22" t="n"/>
      <c r="F185" s="24" t="n"/>
      <c r="G185" s="25" t="n"/>
      <c r="H185" s="26">
        <f>IF(A185="","",IFERROR(G185*'Paramètres'!$B$13,0))</f>
        <v/>
      </c>
      <c r="I185" s="26">
        <f>IF(A185="","",IFERROR(G185*'Paramètres'!$B$14,0))</f>
        <v/>
      </c>
      <c r="J185" s="26">
        <f>IF(A185="","",IFERROR(G185+H185+I185,0))</f>
        <v/>
      </c>
      <c r="K185" s="27">
        <f>IF(B185="","",IFERROR(B185+'Paramètres'!$B$15,""))</f>
        <v/>
      </c>
      <c r="L185" s="26">
        <f>IF(A185="","",IFERROR(SUMIFS('Paiements'!$G$5:$G$504,'Paiements'!$C$5:$C$504,A185),0))</f>
        <v/>
      </c>
      <c r="M185" s="26">
        <f>IF(A185="","",IFERROR(MAX(0,J185-L185),0))</f>
        <v/>
      </c>
      <c r="N185" s="28">
        <f>IF(A185="","",IFERROR(IF(M185&lt;=0,"Payée",IF(L185&gt;0,"Partiellement payée",IF(K185&lt;TODAY(),"En retard",IF(K185=TODAY(),"Échue","À venir")))),""))</f>
        <v/>
      </c>
      <c r="O185" s="29">
        <f>IF(K185="","",IFERROR(K185-TODAY(),""))</f>
        <v/>
      </c>
      <c r="P185" s="24" t="n"/>
    </row>
    <row r="186">
      <c r="A186" s="22" t="n"/>
      <c r="B186" s="23" t="n"/>
      <c r="C186" s="24" t="n"/>
      <c r="D186" s="22" t="n"/>
      <c r="E186" s="22" t="n"/>
      <c r="F186" s="24" t="n"/>
      <c r="G186" s="25" t="n"/>
      <c r="H186" s="26">
        <f>IF(A186="","",IFERROR(G186*'Paramètres'!$B$13,0))</f>
        <v/>
      </c>
      <c r="I186" s="26">
        <f>IF(A186="","",IFERROR(G186*'Paramètres'!$B$14,0))</f>
        <v/>
      </c>
      <c r="J186" s="26">
        <f>IF(A186="","",IFERROR(G186+H186+I186,0))</f>
        <v/>
      </c>
      <c r="K186" s="27">
        <f>IF(B186="","",IFERROR(B186+'Paramètres'!$B$15,""))</f>
        <v/>
      </c>
      <c r="L186" s="26">
        <f>IF(A186="","",IFERROR(SUMIFS('Paiements'!$G$5:$G$504,'Paiements'!$C$5:$C$504,A186),0))</f>
        <v/>
      </c>
      <c r="M186" s="26">
        <f>IF(A186="","",IFERROR(MAX(0,J186-L186),0))</f>
        <v/>
      </c>
      <c r="N186" s="28">
        <f>IF(A186="","",IFERROR(IF(M186&lt;=0,"Payée",IF(L186&gt;0,"Partiellement payée",IF(K186&lt;TODAY(),"En retard",IF(K186=TODAY(),"Échue","À venir")))),""))</f>
        <v/>
      </c>
      <c r="O186" s="29">
        <f>IF(K186="","",IFERROR(K186-TODAY(),""))</f>
        <v/>
      </c>
      <c r="P186" s="24" t="n"/>
    </row>
    <row r="187">
      <c r="A187" s="22" t="n"/>
      <c r="B187" s="23" t="n"/>
      <c r="C187" s="24" t="n"/>
      <c r="D187" s="22" t="n"/>
      <c r="E187" s="22" t="n"/>
      <c r="F187" s="24" t="n"/>
      <c r="G187" s="25" t="n"/>
      <c r="H187" s="26">
        <f>IF(A187="","",IFERROR(G187*'Paramètres'!$B$13,0))</f>
        <v/>
      </c>
      <c r="I187" s="26">
        <f>IF(A187="","",IFERROR(G187*'Paramètres'!$B$14,0))</f>
        <v/>
      </c>
      <c r="J187" s="26">
        <f>IF(A187="","",IFERROR(G187+H187+I187,0))</f>
        <v/>
      </c>
      <c r="K187" s="27">
        <f>IF(B187="","",IFERROR(B187+'Paramètres'!$B$15,""))</f>
        <v/>
      </c>
      <c r="L187" s="26">
        <f>IF(A187="","",IFERROR(SUMIFS('Paiements'!$G$5:$G$504,'Paiements'!$C$5:$C$504,A187),0))</f>
        <v/>
      </c>
      <c r="M187" s="26">
        <f>IF(A187="","",IFERROR(MAX(0,J187-L187),0))</f>
        <v/>
      </c>
      <c r="N187" s="28">
        <f>IF(A187="","",IFERROR(IF(M187&lt;=0,"Payée",IF(L187&gt;0,"Partiellement payée",IF(K187&lt;TODAY(),"En retard",IF(K187=TODAY(),"Échue","À venir")))),""))</f>
        <v/>
      </c>
      <c r="O187" s="29">
        <f>IF(K187="","",IFERROR(K187-TODAY(),""))</f>
        <v/>
      </c>
      <c r="P187" s="24" t="n"/>
    </row>
    <row r="188">
      <c r="A188" s="22" t="n"/>
      <c r="B188" s="23" t="n"/>
      <c r="C188" s="24" t="n"/>
      <c r="D188" s="22" t="n"/>
      <c r="E188" s="22" t="n"/>
      <c r="F188" s="24" t="n"/>
      <c r="G188" s="25" t="n"/>
      <c r="H188" s="26">
        <f>IF(A188="","",IFERROR(G188*'Paramètres'!$B$13,0))</f>
        <v/>
      </c>
      <c r="I188" s="26">
        <f>IF(A188="","",IFERROR(G188*'Paramètres'!$B$14,0))</f>
        <v/>
      </c>
      <c r="J188" s="26">
        <f>IF(A188="","",IFERROR(G188+H188+I188,0))</f>
        <v/>
      </c>
      <c r="K188" s="27">
        <f>IF(B188="","",IFERROR(B188+'Paramètres'!$B$15,""))</f>
        <v/>
      </c>
      <c r="L188" s="26">
        <f>IF(A188="","",IFERROR(SUMIFS('Paiements'!$G$5:$G$504,'Paiements'!$C$5:$C$504,A188),0))</f>
        <v/>
      </c>
      <c r="M188" s="26">
        <f>IF(A188="","",IFERROR(MAX(0,J188-L188),0))</f>
        <v/>
      </c>
      <c r="N188" s="28">
        <f>IF(A188="","",IFERROR(IF(M188&lt;=0,"Payée",IF(L188&gt;0,"Partiellement payée",IF(K188&lt;TODAY(),"En retard",IF(K188=TODAY(),"Échue","À venir")))),""))</f>
        <v/>
      </c>
      <c r="O188" s="29">
        <f>IF(K188="","",IFERROR(K188-TODAY(),""))</f>
        <v/>
      </c>
      <c r="P188" s="24" t="n"/>
    </row>
    <row r="189">
      <c r="A189" s="22" t="n"/>
      <c r="B189" s="23" t="n"/>
      <c r="C189" s="24" t="n"/>
      <c r="D189" s="22" t="n"/>
      <c r="E189" s="22" t="n"/>
      <c r="F189" s="24" t="n"/>
      <c r="G189" s="25" t="n"/>
      <c r="H189" s="26">
        <f>IF(A189="","",IFERROR(G189*'Paramètres'!$B$13,0))</f>
        <v/>
      </c>
      <c r="I189" s="26">
        <f>IF(A189="","",IFERROR(G189*'Paramètres'!$B$14,0))</f>
        <v/>
      </c>
      <c r="J189" s="26">
        <f>IF(A189="","",IFERROR(G189+H189+I189,0))</f>
        <v/>
      </c>
      <c r="K189" s="27">
        <f>IF(B189="","",IFERROR(B189+'Paramètres'!$B$15,""))</f>
        <v/>
      </c>
      <c r="L189" s="26">
        <f>IF(A189="","",IFERROR(SUMIFS('Paiements'!$G$5:$G$504,'Paiements'!$C$5:$C$504,A189),0))</f>
        <v/>
      </c>
      <c r="M189" s="26">
        <f>IF(A189="","",IFERROR(MAX(0,J189-L189),0))</f>
        <v/>
      </c>
      <c r="N189" s="28">
        <f>IF(A189="","",IFERROR(IF(M189&lt;=0,"Payée",IF(L189&gt;0,"Partiellement payée",IF(K189&lt;TODAY(),"En retard",IF(K189=TODAY(),"Échue","À venir")))),""))</f>
        <v/>
      </c>
      <c r="O189" s="29">
        <f>IF(K189="","",IFERROR(K189-TODAY(),""))</f>
        <v/>
      </c>
      <c r="P189" s="24" t="n"/>
    </row>
    <row r="190">
      <c r="A190" s="22" t="n"/>
      <c r="B190" s="23" t="n"/>
      <c r="C190" s="24" t="n"/>
      <c r="D190" s="22" t="n"/>
      <c r="E190" s="22" t="n"/>
      <c r="F190" s="24" t="n"/>
      <c r="G190" s="25" t="n"/>
      <c r="H190" s="26">
        <f>IF(A190="","",IFERROR(G190*'Paramètres'!$B$13,0))</f>
        <v/>
      </c>
      <c r="I190" s="26">
        <f>IF(A190="","",IFERROR(G190*'Paramètres'!$B$14,0))</f>
        <v/>
      </c>
      <c r="J190" s="26">
        <f>IF(A190="","",IFERROR(G190+H190+I190,0))</f>
        <v/>
      </c>
      <c r="K190" s="27">
        <f>IF(B190="","",IFERROR(B190+'Paramètres'!$B$15,""))</f>
        <v/>
      </c>
      <c r="L190" s="26">
        <f>IF(A190="","",IFERROR(SUMIFS('Paiements'!$G$5:$G$504,'Paiements'!$C$5:$C$504,A190),0))</f>
        <v/>
      </c>
      <c r="M190" s="26">
        <f>IF(A190="","",IFERROR(MAX(0,J190-L190),0))</f>
        <v/>
      </c>
      <c r="N190" s="28">
        <f>IF(A190="","",IFERROR(IF(M190&lt;=0,"Payée",IF(L190&gt;0,"Partiellement payée",IF(K190&lt;TODAY(),"En retard",IF(K190=TODAY(),"Échue","À venir")))),""))</f>
        <v/>
      </c>
      <c r="O190" s="29">
        <f>IF(K190="","",IFERROR(K190-TODAY(),""))</f>
        <v/>
      </c>
      <c r="P190" s="24" t="n"/>
    </row>
    <row r="191">
      <c r="A191" s="22" t="n"/>
      <c r="B191" s="23" t="n"/>
      <c r="C191" s="24" t="n"/>
      <c r="D191" s="22" t="n"/>
      <c r="E191" s="22" t="n"/>
      <c r="F191" s="24" t="n"/>
      <c r="G191" s="25" t="n"/>
      <c r="H191" s="26">
        <f>IF(A191="","",IFERROR(G191*'Paramètres'!$B$13,0))</f>
        <v/>
      </c>
      <c r="I191" s="26">
        <f>IF(A191="","",IFERROR(G191*'Paramètres'!$B$14,0))</f>
        <v/>
      </c>
      <c r="J191" s="26">
        <f>IF(A191="","",IFERROR(G191+H191+I191,0))</f>
        <v/>
      </c>
      <c r="K191" s="27">
        <f>IF(B191="","",IFERROR(B191+'Paramètres'!$B$15,""))</f>
        <v/>
      </c>
      <c r="L191" s="26">
        <f>IF(A191="","",IFERROR(SUMIFS('Paiements'!$G$5:$G$504,'Paiements'!$C$5:$C$504,A191),0))</f>
        <v/>
      </c>
      <c r="M191" s="26">
        <f>IF(A191="","",IFERROR(MAX(0,J191-L191),0))</f>
        <v/>
      </c>
      <c r="N191" s="28">
        <f>IF(A191="","",IFERROR(IF(M191&lt;=0,"Payée",IF(L191&gt;0,"Partiellement payée",IF(K191&lt;TODAY(),"En retard",IF(K191=TODAY(),"Échue","À venir")))),""))</f>
        <v/>
      </c>
      <c r="O191" s="29">
        <f>IF(K191="","",IFERROR(K191-TODAY(),""))</f>
        <v/>
      </c>
      <c r="P191" s="24" t="n"/>
    </row>
    <row r="192">
      <c r="A192" s="22" t="n"/>
      <c r="B192" s="23" t="n"/>
      <c r="C192" s="24" t="n"/>
      <c r="D192" s="22" t="n"/>
      <c r="E192" s="22" t="n"/>
      <c r="F192" s="24" t="n"/>
      <c r="G192" s="25" t="n"/>
      <c r="H192" s="26">
        <f>IF(A192="","",IFERROR(G192*'Paramètres'!$B$13,0))</f>
        <v/>
      </c>
      <c r="I192" s="26">
        <f>IF(A192="","",IFERROR(G192*'Paramètres'!$B$14,0))</f>
        <v/>
      </c>
      <c r="J192" s="26">
        <f>IF(A192="","",IFERROR(G192+H192+I192,0))</f>
        <v/>
      </c>
      <c r="K192" s="27">
        <f>IF(B192="","",IFERROR(B192+'Paramètres'!$B$15,""))</f>
        <v/>
      </c>
      <c r="L192" s="26">
        <f>IF(A192="","",IFERROR(SUMIFS('Paiements'!$G$5:$G$504,'Paiements'!$C$5:$C$504,A192),0))</f>
        <v/>
      </c>
      <c r="M192" s="26">
        <f>IF(A192="","",IFERROR(MAX(0,J192-L192),0))</f>
        <v/>
      </c>
      <c r="N192" s="28">
        <f>IF(A192="","",IFERROR(IF(M192&lt;=0,"Payée",IF(L192&gt;0,"Partiellement payée",IF(K192&lt;TODAY(),"En retard",IF(K192=TODAY(),"Échue","À venir")))),""))</f>
        <v/>
      </c>
      <c r="O192" s="29">
        <f>IF(K192="","",IFERROR(K192-TODAY(),""))</f>
        <v/>
      </c>
      <c r="P192" s="24" t="n"/>
    </row>
    <row r="193">
      <c r="A193" s="22" t="n"/>
      <c r="B193" s="23" t="n"/>
      <c r="C193" s="24" t="n"/>
      <c r="D193" s="22" t="n"/>
      <c r="E193" s="22" t="n"/>
      <c r="F193" s="24" t="n"/>
      <c r="G193" s="25" t="n"/>
      <c r="H193" s="26">
        <f>IF(A193="","",IFERROR(G193*'Paramètres'!$B$13,0))</f>
        <v/>
      </c>
      <c r="I193" s="26">
        <f>IF(A193="","",IFERROR(G193*'Paramètres'!$B$14,0))</f>
        <v/>
      </c>
      <c r="J193" s="26">
        <f>IF(A193="","",IFERROR(G193+H193+I193,0))</f>
        <v/>
      </c>
      <c r="K193" s="27">
        <f>IF(B193="","",IFERROR(B193+'Paramètres'!$B$15,""))</f>
        <v/>
      </c>
      <c r="L193" s="26">
        <f>IF(A193="","",IFERROR(SUMIFS('Paiements'!$G$5:$G$504,'Paiements'!$C$5:$C$504,A193),0))</f>
        <v/>
      </c>
      <c r="M193" s="26">
        <f>IF(A193="","",IFERROR(MAX(0,J193-L193),0))</f>
        <v/>
      </c>
      <c r="N193" s="28">
        <f>IF(A193="","",IFERROR(IF(M193&lt;=0,"Payée",IF(L193&gt;0,"Partiellement payée",IF(K193&lt;TODAY(),"En retard",IF(K193=TODAY(),"Échue","À venir")))),""))</f>
        <v/>
      </c>
      <c r="O193" s="29">
        <f>IF(K193="","",IFERROR(K193-TODAY(),""))</f>
        <v/>
      </c>
      <c r="P193" s="24" t="n"/>
    </row>
    <row r="194">
      <c r="A194" s="22" t="n"/>
      <c r="B194" s="23" t="n"/>
      <c r="C194" s="24" t="n"/>
      <c r="D194" s="22" t="n"/>
      <c r="E194" s="22" t="n"/>
      <c r="F194" s="24" t="n"/>
      <c r="G194" s="25" t="n"/>
      <c r="H194" s="26">
        <f>IF(A194="","",IFERROR(G194*'Paramètres'!$B$13,0))</f>
        <v/>
      </c>
      <c r="I194" s="26">
        <f>IF(A194="","",IFERROR(G194*'Paramètres'!$B$14,0))</f>
        <v/>
      </c>
      <c r="J194" s="26">
        <f>IF(A194="","",IFERROR(G194+H194+I194,0))</f>
        <v/>
      </c>
      <c r="K194" s="27">
        <f>IF(B194="","",IFERROR(B194+'Paramètres'!$B$15,""))</f>
        <v/>
      </c>
      <c r="L194" s="26">
        <f>IF(A194="","",IFERROR(SUMIFS('Paiements'!$G$5:$G$504,'Paiements'!$C$5:$C$504,A194),0))</f>
        <v/>
      </c>
      <c r="M194" s="26">
        <f>IF(A194="","",IFERROR(MAX(0,J194-L194),0))</f>
        <v/>
      </c>
      <c r="N194" s="28">
        <f>IF(A194="","",IFERROR(IF(M194&lt;=0,"Payée",IF(L194&gt;0,"Partiellement payée",IF(K194&lt;TODAY(),"En retard",IF(K194=TODAY(),"Échue","À venir")))),""))</f>
        <v/>
      </c>
      <c r="O194" s="29">
        <f>IF(K194="","",IFERROR(K194-TODAY(),""))</f>
        <v/>
      </c>
      <c r="P194" s="24" t="n"/>
    </row>
    <row r="195">
      <c r="A195" s="22" t="n"/>
      <c r="B195" s="23" t="n"/>
      <c r="C195" s="24" t="n"/>
      <c r="D195" s="22" t="n"/>
      <c r="E195" s="22" t="n"/>
      <c r="F195" s="24" t="n"/>
      <c r="G195" s="25" t="n"/>
      <c r="H195" s="26">
        <f>IF(A195="","",IFERROR(G195*'Paramètres'!$B$13,0))</f>
        <v/>
      </c>
      <c r="I195" s="26">
        <f>IF(A195="","",IFERROR(G195*'Paramètres'!$B$14,0))</f>
        <v/>
      </c>
      <c r="J195" s="26">
        <f>IF(A195="","",IFERROR(G195+H195+I195,0))</f>
        <v/>
      </c>
      <c r="K195" s="27">
        <f>IF(B195="","",IFERROR(B195+'Paramètres'!$B$15,""))</f>
        <v/>
      </c>
      <c r="L195" s="26">
        <f>IF(A195="","",IFERROR(SUMIFS('Paiements'!$G$5:$G$504,'Paiements'!$C$5:$C$504,A195),0))</f>
        <v/>
      </c>
      <c r="M195" s="26">
        <f>IF(A195="","",IFERROR(MAX(0,J195-L195),0))</f>
        <v/>
      </c>
      <c r="N195" s="28">
        <f>IF(A195="","",IFERROR(IF(M195&lt;=0,"Payée",IF(L195&gt;0,"Partiellement payée",IF(K195&lt;TODAY(),"En retard",IF(K195=TODAY(),"Échue","À venir")))),""))</f>
        <v/>
      </c>
      <c r="O195" s="29">
        <f>IF(K195="","",IFERROR(K195-TODAY(),""))</f>
        <v/>
      </c>
      <c r="P195" s="24" t="n"/>
    </row>
    <row r="196">
      <c r="A196" s="22" t="n"/>
      <c r="B196" s="23" t="n"/>
      <c r="C196" s="24" t="n"/>
      <c r="D196" s="22" t="n"/>
      <c r="E196" s="22" t="n"/>
      <c r="F196" s="24" t="n"/>
      <c r="G196" s="25" t="n"/>
      <c r="H196" s="26">
        <f>IF(A196="","",IFERROR(G196*'Paramètres'!$B$13,0))</f>
        <v/>
      </c>
      <c r="I196" s="26">
        <f>IF(A196="","",IFERROR(G196*'Paramètres'!$B$14,0))</f>
        <v/>
      </c>
      <c r="J196" s="26">
        <f>IF(A196="","",IFERROR(G196+H196+I196,0))</f>
        <v/>
      </c>
      <c r="K196" s="27">
        <f>IF(B196="","",IFERROR(B196+'Paramètres'!$B$15,""))</f>
        <v/>
      </c>
      <c r="L196" s="26">
        <f>IF(A196="","",IFERROR(SUMIFS('Paiements'!$G$5:$G$504,'Paiements'!$C$5:$C$504,A196),0))</f>
        <v/>
      </c>
      <c r="M196" s="26">
        <f>IF(A196="","",IFERROR(MAX(0,J196-L196),0))</f>
        <v/>
      </c>
      <c r="N196" s="28">
        <f>IF(A196="","",IFERROR(IF(M196&lt;=0,"Payée",IF(L196&gt;0,"Partiellement payée",IF(K196&lt;TODAY(),"En retard",IF(K196=TODAY(),"Échue","À venir")))),""))</f>
        <v/>
      </c>
      <c r="O196" s="29">
        <f>IF(K196="","",IFERROR(K196-TODAY(),""))</f>
        <v/>
      </c>
      <c r="P196" s="24" t="n"/>
    </row>
    <row r="197">
      <c r="A197" s="22" t="n"/>
      <c r="B197" s="23" t="n"/>
      <c r="C197" s="24" t="n"/>
      <c r="D197" s="22" t="n"/>
      <c r="E197" s="22" t="n"/>
      <c r="F197" s="24" t="n"/>
      <c r="G197" s="25" t="n"/>
      <c r="H197" s="26">
        <f>IF(A197="","",IFERROR(G197*'Paramètres'!$B$13,0))</f>
        <v/>
      </c>
      <c r="I197" s="26">
        <f>IF(A197="","",IFERROR(G197*'Paramètres'!$B$14,0))</f>
        <v/>
      </c>
      <c r="J197" s="26">
        <f>IF(A197="","",IFERROR(G197+H197+I197,0))</f>
        <v/>
      </c>
      <c r="K197" s="27">
        <f>IF(B197="","",IFERROR(B197+'Paramètres'!$B$15,""))</f>
        <v/>
      </c>
      <c r="L197" s="26">
        <f>IF(A197="","",IFERROR(SUMIFS('Paiements'!$G$5:$G$504,'Paiements'!$C$5:$C$504,A197),0))</f>
        <v/>
      </c>
      <c r="M197" s="26">
        <f>IF(A197="","",IFERROR(MAX(0,J197-L197),0))</f>
        <v/>
      </c>
      <c r="N197" s="28">
        <f>IF(A197="","",IFERROR(IF(M197&lt;=0,"Payée",IF(L197&gt;0,"Partiellement payée",IF(K197&lt;TODAY(),"En retard",IF(K197=TODAY(),"Échue","À venir")))),""))</f>
        <v/>
      </c>
      <c r="O197" s="29">
        <f>IF(K197="","",IFERROR(K197-TODAY(),""))</f>
        <v/>
      </c>
      <c r="P197" s="24" t="n"/>
    </row>
    <row r="198">
      <c r="A198" s="22" t="n"/>
      <c r="B198" s="23" t="n"/>
      <c r="C198" s="24" t="n"/>
      <c r="D198" s="22" t="n"/>
      <c r="E198" s="22" t="n"/>
      <c r="F198" s="24" t="n"/>
      <c r="G198" s="25" t="n"/>
      <c r="H198" s="26">
        <f>IF(A198="","",IFERROR(G198*'Paramètres'!$B$13,0))</f>
        <v/>
      </c>
      <c r="I198" s="26">
        <f>IF(A198="","",IFERROR(G198*'Paramètres'!$B$14,0))</f>
        <v/>
      </c>
      <c r="J198" s="26">
        <f>IF(A198="","",IFERROR(G198+H198+I198,0))</f>
        <v/>
      </c>
      <c r="K198" s="27">
        <f>IF(B198="","",IFERROR(B198+'Paramètres'!$B$15,""))</f>
        <v/>
      </c>
      <c r="L198" s="26">
        <f>IF(A198="","",IFERROR(SUMIFS('Paiements'!$G$5:$G$504,'Paiements'!$C$5:$C$504,A198),0))</f>
        <v/>
      </c>
      <c r="M198" s="26">
        <f>IF(A198="","",IFERROR(MAX(0,J198-L198),0))</f>
        <v/>
      </c>
      <c r="N198" s="28">
        <f>IF(A198="","",IFERROR(IF(M198&lt;=0,"Payée",IF(L198&gt;0,"Partiellement payée",IF(K198&lt;TODAY(),"En retard",IF(K198=TODAY(),"Échue","À venir")))),""))</f>
        <v/>
      </c>
      <c r="O198" s="29">
        <f>IF(K198="","",IFERROR(K198-TODAY(),""))</f>
        <v/>
      </c>
      <c r="P198" s="24" t="n"/>
    </row>
    <row r="199">
      <c r="A199" s="22" t="n"/>
      <c r="B199" s="23" t="n"/>
      <c r="C199" s="24" t="n"/>
      <c r="D199" s="22" t="n"/>
      <c r="E199" s="22" t="n"/>
      <c r="F199" s="24" t="n"/>
      <c r="G199" s="25" t="n"/>
      <c r="H199" s="26">
        <f>IF(A199="","",IFERROR(G199*'Paramètres'!$B$13,0))</f>
        <v/>
      </c>
      <c r="I199" s="26">
        <f>IF(A199="","",IFERROR(G199*'Paramètres'!$B$14,0))</f>
        <v/>
      </c>
      <c r="J199" s="26">
        <f>IF(A199="","",IFERROR(G199+H199+I199,0))</f>
        <v/>
      </c>
      <c r="K199" s="27">
        <f>IF(B199="","",IFERROR(B199+'Paramètres'!$B$15,""))</f>
        <v/>
      </c>
      <c r="L199" s="26">
        <f>IF(A199="","",IFERROR(SUMIFS('Paiements'!$G$5:$G$504,'Paiements'!$C$5:$C$504,A199),0))</f>
        <v/>
      </c>
      <c r="M199" s="26">
        <f>IF(A199="","",IFERROR(MAX(0,J199-L199),0))</f>
        <v/>
      </c>
      <c r="N199" s="28">
        <f>IF(A199="","",IFERROR(IF(M199&lt;=0,"Payée",IF(L199&gt;0,"Partiellement payée",IF(K199&lt;TODAY(),"En retard",IF(K199=TODAY(),"Échue","À venir")))),""))</f>
        <v/>
      </c>
      <c r="O199" s="29">
        <f>IF(K199="","",IFERROR(K199-TODAY(),""))</f>
        <v/>
      </c>
      <c r="P199" s="24" t="n"/>
    </row>
    <row r="200">
      <c r="A200" s="22" t="n"/>
      <c r="B200" s="23" t="n"/>
      <c r="C200" s="24" t="n"/>
      <c r="D200" s="22" t="n"/>
      <c r="E200" s="22" t="n"/>
      <c r="F200" s="24" t="n"/>
      <c r="G200" s="25" t="n"/>
      <c r="H200" s="26">
        <f>IF(A200="","",IFERROR(G200*'Paramètres'!$B$13,0))</f>
        <v/>
      </c>
      <c r="I200" s="26">
        <f>IF(A200="","",IFERROR(G200*'Paramètres'!$B$14,0))</f>
        <v/>
      </c>
      <c r="J200" s="26">
        <f>IF(A200="","",IFERROR(G200+H200+I200,0))</f>
        <v/>
      </c>
      <c r="K200" s="27">
        <f>IF(B200="","",IFERROR(B200+'Paramètres'!$B$15,""))</f>
        <v/>
      </c>
      <c r="L200" s="26">
        <f>IF(A200="","",IFERROR(SUMIFS('Paiements'!$G$5:$G$504,'Paiements'!$C$5:$C$504,A200),0))</f>
        <v/>
      </c>
      <c r="M200" s="26">
        <f>IF(A200="","",IFERROR(MAX(0,J200-L200),0))</f>
        <v/>
      </c>
      <c r="N200" s="28">
        <f>IF(A200="","",IFERROR(IF(M200&lt;=0,"Payée",IF(L200&gt;0,"Partiellement payée",IF(K200&lt;TODAY(),"En retard",IF(K200=TODAY(),"Échue","À venir")))),""))</f>
        <v/>
      </c>
      <c r="O200" s="29">
        <f>IF(K200="","",IFERROR(K200-TODAY(),""))</f>
        <v/>
      </c>
      <c r="P200" s="24" t="n"/>
    </row>
    <row r="201">
      <c r="A201" s="22" t="n"/>
      <c r="B201" s="23" t="n"/>
      <c r="C201" s="24" t="n"/>
      <c r="D201" s="22" t="n"/>
      <c r="E201" s="22" t="n"/>
      <c r="F201" s="24" t="n"/>
      <c r="G201" s="25" t="n"/>
      <c r="H201" s="26">
        <f>IF(A201="","",IFERROR(G201*'Paramètres'!$B$13,0))</f>
        <v/>
      </c>
      <c r="I201" s="26">
        <f>IF(A201="","",IFERROR(G201*'Paramètres'!$B$14,0))</f>
        <v/>
      </c>
      <c r="J201" s="26">
        <f>IF(A201="","",IFERROR(G201+H201+I201,0))</f>
        <v/>
      </c>
      <c r="K201" s="27">
        <f>IF(B201="","",IFERROR(B201+'Paramètres'!$B$15,""))</f>
        <v/>
      </c>
      <c r="L201" s="26">
        <f>IF(A201="","",IFERROR(SUMIFS('Paiements'!$G$5:$G$504,'Paiements'!$C$5:$C$504,A201),0))</f>
        <v/>
      </c>
      <c r="M201" s="26">
        <f>IF(A201="","",IFERROR(MAX(0,J201-L201),0))</f>
        <v/>
      </c>
      <c r="N201" s="28">
        <f>IF(A201="","",IFERROR(IF(M201&lt;=0,"Payée",IF(L201&gt;0,"Partiellement payée",IF(K201&lt;TODAY(),"En retard",IF(K201=TODAY(),"Échue","À venir")))),""))</f>
        <v/>
      </c>
      <c r="O201" s="29">
        <f>IF(K201="","",IFERROR(K201-TODAY(),""))</f>
        <v/>
      </c>
      <c r="P201" s="24" t="n"/>
    </row>
    <row r="202">
      <c r="A202" s="22" t="n"/>
      <c r="B202" s="23" t="n"/>
      <c r="C202" s="24" t="n"/>
      <c r="D202" s="22" t="n"/>
      <c r="E202" s="22" t="n"/>
      <c r="F202" s="24" t="n"/>
      <c r="G202" s="25" t="n"/>
      <c r="H202" s="26">
        <f>IF(A202="","",IFERROR(G202*'Paramètres'!$B$13,0))</f>
        <v/>
      </c>
      <c r="I202" s="26">
        <f>IF(A202="","",IFERROR(G202*'Paramètres'!$B$14,0))</f>
        <v/>
      </c>
      <c r="J202" s="26">
        <f>IF(A202="","",IFERROR(G202+H202+I202,0))</f>
        <v/>
      </c>
      <c r="K202" s="27">
        <f>IF(B202="","",IFERROR(B202+'Paramètres'!$B$15,""))</f>
        <v/>
      </c>
      <c r="L202" s="26">
        <f>IF(A202="","",IFERROR(SUMIFS('Paiements'!$G$5:$G$504,'Paiements'!$C$5:$C$504,A202),0))</f>
        <v/>
      </c>
      <c r="M202" s="26">
        <f>IF(A202="","",IFERROR(MAX(0,J202-L202),0))</f>
        <v/>
      </c>
      <c r="N202" s="28">
        <f>IF(A202="","",IFERROR(IF(M202&lt;=0,"Payée",IF(L202&gt;0,"Partiellement payée",IF(K202&lt;TODAY(),"En retard",IF(K202=TODAY(),"Échue","À venir")))),""))</f>
        <v/>
      </c>
      <c r="O202" s="29">
        <f>IF(K202="","",IFERROR(K202-TODAY(),""))</f>
        <v/>
      </c>
      <c r="P202" s="24" t="n"/>
    </row>
    <row r="203">
      <c r="A203" s="22" t="n"/>
      <c r="B203" s="23" t="n"/>
      <c r="C203" s="24" t="n"/>
      <c r="D203" s="22" t="n"/>
      <c r="E203" s="22" t="n"/>
      <c r="F203" s="24" t="n"/>
      <c r="G203" s="25" t="n"/>
      <c r="H203" s="26">
        <f>IF(A203="","",IFERROR(G203*'Paramètres'!$B$13,0))</f>
        <v/>
      </c>
      <c r="I203" s="26">
        <f>IF(A203="","",IFERROR(G203*'Paramètres'!$B$14,0))</f>
        <v/>
      </c>
      <c r="J203" s="26">
        <f>IF(A203="","",IFERROR(G203+H203+I203,0))</f>
        <v/>
      </c>
      <c r="K203" s="27">
        <f>IF(B203="","",IFERROR(B203+'Paramètres'!$B$15,""))</f>
        <v/>
      </c>
      <c r="L203" s="26">
        <f>IF(A203="","",IFERROR(SUMIFS('Paiements'!$G$5:$G$504,'Paiements'!$C$5:$C$504,A203),0))</f>
        <v/>
      </c>
      <c r="M203" s="26">
        <f>IF(A203="","",IFERROR(MAX(0,J203-L203),0))</f>
        <v/>
      </c>
      <c r="N203" s="28">
        <f>IF(A203="","",IFERROR(IF(M203&lt;=0,"Payée",IF(L203&gt;0,"Partiellement payée",IF(K203&lt;TODAY(),"En retard",IF(K203=TODAY(),"Échue","À venir")))),""))</f>
        <v/>
      </c>
      <c r="O203" s="29">
        <f>IF(K203="","",IFERROR(K203-TODAY(),""))</f>
        <v/>
      </c>
      <c r="P203" s="24" t="n"/>
    </row>
    <row r="204">
      <c r="A204" s="22" t="n"/>
      <c r="B204" s="23" t="n"/>
      <c r="C204" s="24" t="n"/>
      <c r="D204" s="22" t="n"/>
      <c r="E204" s="22" t="n"/>
      <c r="F204" s="24" t="n"/>
      <c r="G204" s="25" t="n"/>
      <c r="H204" s="26">
        <f>IF(A204="","",IFERROR(G204*'Paramètres'!$B$13,0))</f>
        <v/>
      </c>
      <c r="I204" s="26">
        <f>IF(A204="","",IFERROR(G204*'Paramètres'!$B$14,0))</f>
        <v/>
      </c>
      <c r="J204" s="26">
        <f>IF(A204="","",IFERROR(G204+H204+I204,0))</f>
        <v/>
      </c>
      <c r="K204" s="27">
        <f>IF(B204="","",IFERROR(B204+'Paramètres'!$B$15,""))</f>
        <v/>
      </c>
      <c r="L204" s="26">
        <f>IF(A204="","",IFERROR(SUMIFS('Paiements'!$G$5:$G$504,'Paiements'!$C$5:$C$504,A204),0))</f>
        <v/>
      </c>
      <c r="M204" s="26">
        <f>IF(A204="","",IFERROR(MAX(0,J204-L204),0))</f>
        <v/>
      </c>
      <c r="N204" s="28">
        <f>IF(A204="","",IFERROR(IF(M204&lt;=0,"Payée",IF(L204&gt;0,"Partiellement payée",IF(K204&lt;TODAY(),"En retard",IF(K204=TODAY(),"Échue","À venir")))),""))</f>
        <v/>
      </c>
      <c r="O204" s="29">
        <f>IF(K204="","",IFERROR(K204-TODAY(),""))</f>
        <v/>
      </c>
      <c r="P204" s="24" t="n"/>
    </row>
    <row r="205">
      <c r="A205" s="22" t="n"/>
      <c r="B205" s="23" t="n"/>
      <c r="C205" s="24" t="n"/>
      <c r="D205" s="22" t="n"/>
      <c r="E205" s="22" t="n"/>
      <c r="F205" s="24" t="n"/>
      <c r="G205" s="25" t="n"/>
      <c r="H205" s="26">
        <f>IF(A205="","",IFERROR(G205*'Paramètres'!$B$13,0))</f>
        <v/>
      </c>
      <c r="I205" s="26">
        <f>IF(A205="","",IFERROR(G205*'Paramètres'!$B$14,0))</f>
        <v/>
      </c>
      <c r="J205" s="26">
        <f>IF(A205="","",IFERROR(G205+H205+I205,0))</f>
        <v/>
      </c>
      <c r="K205" s="27">
        <f>IF(B205="","",IFERROR(B205+'Paramètres'!$B$15,""))</f>
        <v/>
      </c>
      <c r="L205" s="26">
        <f>IF(A205="","",IFERROR(SUMIFS('Paiements'!$G$5:$G$504,'Paiements'!$C$5:$C$504,A205),0))</f>
        <v/>
      </c>
      <c r="M205" s="26">
        <f>IF(A205="","",IFERROR(MAX(0,J205-L205),0))</f>
        <v/>
      </c>
      <c r="N205" s="28">
        <f>IF(A205="","",IFERROR(IF(M205&lt;=0,"Payée",IF(L205&gt;0,"Partiellement payée",IF(K205&lt;TODAY(),"En retard",IF(K205=TODAY(),"Échue","À venir")))),""))</f>
        <v/>
      </c>
      <c r="O205" s="29">
        <f>IF(K205="","",IFERROR(K205-TODAY(),""))</f>
        <v/>
      </c>
      <c r="P205" s="24" t="n"/>
    </row>
    <row r="206">
      <c r="A206" s="22" t="n"/>
      <c r="B206" s="23" t="n"/>
      <c r="C206" s="24" t="n"/>
      <c r="D206" s="22" t="n"/>
      <c r="E206" s="22" t="n"/>
      <c r="F206" s="24" t="n"/>
      <c r="G206" s="25" t="n"/>
      <c r="H206" s="26">
        <f>IF(A206="","",IFERROR(G206*'Paramètres'!$B$13,0))</f>
        <v/>
      </c>
      <c r="I206" s="26">
        <f>IF(A206="","",IFERROR(G206*'Paramètres'!$B$14,0))</f>
        <v/>
      </c>
      <c r="J206" s="26">
        <f>IF(A206="","",IFERROR(G206+H206+I206,0))</f>
        <v/>
      </c>
      <c r="K206" s="27">
        <f>IF(B206="","",IFERROR(B206+'Paramètres'!$B$15,""))</f>
        <v/>
      </c>
      <c r="L206" s="26">
        <f>IF(A206="","",IFERROR(SUMIFS('Paiements'!$G$5:$G$504,'Paiements'!$C$5:$C$504,A206),0))</f>
        <v/>
      </c>
      <c r="M206" s="26">
        <f>IF(A206="","",IFERROR(MAX(0,J206-L206),0))</f>
        <v/>
      </c>
      <c r="N206" s="28">
        <f>IF(A206="","",IFERROR(IF(M206&lt;=0,"Payée",IF(L206&gt;0,"Partiellement payée",IF(K206&lt;TODAY(),"En retard",IF(K206=TODAY(),"Échue","À venir")))),""))</f>
        <v/>
      </c>
      <c r="O206" s="29">
        <f>IF(K206="","",IFERROR(K206-TODAY(),""))</f>
        <v/>
      </c>
      <c r="P206" s="24" t="n"/>
    </row>
    <row r="207">
      <c r="A207" s="22" t="n"/>
      <c r="B207" s="23" t="n"/>
      <c r="C207" s="24" t="n"/>
      <c r="D207" s="22" t="n"/>
      <c r="E207" s="22" t="n"/>
      <c r="F207" s="24" t="n"/>
      <c r="G207" s="25" t="n"/>
      <c r="H207" s="26">
        <f>IF(A207="","",IFERROR(G207*'Paramètres'!$B$13,0))</f>
        <v/>
      </c>
      <c r="I207" s="26">
        <f>IF(A207="","",IFERROR(G207*'Paramètres'!$B$14,0))</f>
        <v/>
      </c>
      <c r="J207" s="26">
        <f>IF(A207="","",IFERROR(G207+H207+I207,0))</f>
        <v/>
      </c>
      <c r="K207" s="27">
        <f>IF(B207="","",IFERROR(B207+'Paramètres'!$B$15,""))</f>
        <v/>
      </c>
      <c r="L207" s="26">
        <f>IF(A207="","",IFERROR(SUMIFS('Paiements'!$G$5:$G$504,'Paiements'!$C$5:$C$504,A207),0))</f>
        <v/>
      </c>
      <c r="M207" s="26">
        <f>IF(A207="","",IFERROR(MAX(0,J207-L207),0))</f>
        <v/>
      </c>
      <c r="N207" s="28">
        <f>IF(A207="","",IFERROR(IF(M207&lt;=0,"Payée",IF(L207&gt;0,"Partiellement payée",IF(K207&lt;TODAY(),"En retard",IF(K207=TODAY(),"Échue","À venir")))),""))</f>
        <v/>
      </c>
      <c r="O207" s="29">
        <f>IF(K207="","",IFERROR(K207-TODAY(),""))</f>
        <v/>
      </c>
      <c r="P207" s="24" t="n"/>
    </row>
    <row r="208">
      <c r="A208" s="22" t="n"/>
      <c r="B208" s="23" t="n"/>
      <c r="C208" s="24" t="n"/>
      <c r="D208" s="22" t="n"/>
      <c r="E208" s="22" t="n"/>
      <c r="F208" s="24" t="n"/>
      <c r="G208" s="25" t="n"/>
      <c r="H208" s="26">
        <f>IF(A208="","",IFERROR(G208*'Paramètres'!$B$13,0))</f>
        <v/>
      </c>
      <c r="I208" s="26">
        <f>IF(A208="","",IFERROR(G208*'Paramètres'!$B$14,0))</f>
        <v/>
      </c>
      <c r="J208" s="26">
        <f>IF(A208="","",IFERROR(G208+H208+I208,0))</f>
        <v/>
      </c>
      <c r="K208" s="27">
        <f>IF(B208="","",IFERROR(B208+'Paramètres'!$B$15,""))</f>
        <v/>
      </c>
      <c r="L208" s="26">
        <f>IF(A208="","",IFERROR(SUMIFS('Paiements'!$G$5:$G$504,'Paiements'!$C$5:$C$504,A208),0))</f>
        <v/>
      </c>
      <c r="M208" s="26">
        <f>IF(A208="","",IFERROR(MAX(0,J208-L208),0))</f>
        <v/>
      </c>
      <c r="N208" s="28">
        <f>IF(A208="","",IFERROR(IF(M208&lt;=0,"Payée",IF(L208&gt;0,"Partiellement payée",IF(K208&lt;TODAY(),"En retard",IF(K208=TODAY(),"Échue","À venir")))),""))</f>
        <v/>
      </c>
      <c r="O208" s="29">
        <f>IF(K208="","",IFERROR(K208-TODAY(),""))</f>
        <v/>
      </c>
      <c r="P208" s="24" t="n"/>
    </row>
    <row r="209">
      <c r="A209" s="22" t="n"/>
      <c r="B209" s="23" t="n"/>
      <c r="C209" s="24" t="n"/>
      <c r="D209" s="22" t="n"/>
      <c r="E209" s="22" t="n"/>
      <c r="F209" s="24" t="n"/>
      <c r="G209" s="25" t="n"/>
      <c r="H209" s="26">
        <f>IF(A209="","",IFERROR(G209*'Paramètres'!$B$13,0))</f>
        <v/>
      </c>
      <c r="I209" s="26">
        <f>IF(A209="","",IFERROR(G209*'Paramètres'!$B$14,0))</f>
        <v/>
      </c>
      <c r="J209" s="26">
        <f>IF(A209="","",IFERROR(G209+H209+I209,0))</f>
        <v/>
      </c>
      <c r="K209" s="27">
        <f>IF(B209="","",IFERROR(B209+'Paramètres'!$B$15,""))</f>
        <v/>
      </c>
      <c r="L209" s="26">
        <f>IF(A209="","",IFERROR(SUMIFS('Paiements'!$G$5:$G$504,'Paiements'!$C$5:$C$504,A209),0))</f>
        <v/>
      </c>
      <c r="M209" s="26">
        <f>IF(A209="","",IFERROR(MAX(0,J209-L209),0))</f>
        <v/>
      </c>
      <c r="N209" s="28">
        <f>IF(A209="","",IFERROR(IF(M209&lt;=0,"Payée",IF(L209&gt;0,"Partiellement payée",IF(K209&lt;TODAY(),"En retard",IF(K209=TODAY(),"Échue","À venir")))),""))</f>
        <v/>
      </c>
      <c r="O209" s="29">
        <f>IF(K209="","",IFERROR(K209-TODAY(),""))</f>
        <v/>
      </c>
      <c r="P209" s="24" t="n"/>
    </row>
    <row r="210">
      <c r="A210" s="22" t="n"/>
      <c r="B210" s="23" t="n"/>
      <c r="C210" s="24" t="n"/>
      <c r="D210" s="22" t="n"/>
      <c r="E210" s="22" t="n"/>
      <c r="F210" s="24" t="n"/>
      <c r="G210" s="25" t="n"/>
      <c r="H210" s="26">
        <f>IF(A210="","",IFERROR(G210*'Paramètres'!$B$13,0))</f>
        <v/>
      </c>
      <c r="I210" s="26">
        <f>IF(A210="","",IFERROR(G210*'Paramètres'!$B$14,0))</f>
        <v/>
      </c>
      <c r="J210" s="26">
        <f>IF(A210="","",IFERROR(G210+H210+I210,0))</f>
        <v/>
      </c>
      <c r="K210" s="27">
        <f>IF(B210="","",IFERROR(B210+'Paramètres'!$B$15,""))</f>
        <v/>
      </c>
      <c r="L210" s="26">
        <f>IF(A210="","",IFERROR(SUMIFS('Paiements'!$G$5:$G$504,'Paiements'!$C$5:$C$504,A210),0))</f>
        <v/>
      </c>
      <c r="M210" s="26">
        <f>IF(A210="","",IFERROR(MAX(0,J210-L210),0))</f>
        <v/>
      </c>
      <c r="N210" s="28">
        <f>IF(A210="","",IFERROR(IF(M210&lt;=0,"Payée",IF(L210&gt;0,"Partiellement payée",IF(K210&lt;TODAY(),"En retard",IF(K210=TODAY(),"Échue","À venir")))),""))</f>
        <v/>
      </c>
      <c r="O210" s="29">
        <f>IF(K210="","",IFERROR(K210-TODAY(),""))</f>
        <v/>
      </c>
      <c r="P210" s="24" t="n"/>
    </row>
    <row r="211">
      <c r="A211" s="22" t="n"/>
      <c r="B211" s="23" t="n"/>
      <c r="C211" s="24" t="n"/>
      <c r="D211" s="22" t="n"/>
      <c r="E211" s="22" t="n"/>
      <c r="F211" s="24" t="n"/>
      <c r="G211" s="25" t="n"/>
      <c r="H211" s="26">
        <f>IF(A211="","",IFERROR(G211*'Paramètres'!$B$13,0))</f>
        <v/>
      </c>
      <c r="I211" s="26">
        <f>IF(A211="","",IFERROR(G211*'Paramètres'!$B$14,0))</f>
        <v/>
      </c>
      <c r="J211" s="26">
        <f>IF(A211="","",IFERROR(G211+H211+I211,0))</f>
        <v/>
      </c>
      <c r="K211" s="27">
        <f>IF(B211="","",IFERROR(B211+'Paramètres'!$B$15,""))</f>
        <v/>
      </c>
      <c r="L211" s="26">
        <f>IF(A211="","",IFERROR(SUMIFS('Paiements'!$G$5:$G$504,'Paiements'!$C$5:$C$504,A211),0))</f>
        <v/>
      </c>
      <c r="M211" s="26">
        <f>IF(A211="","",IFERROR(MAX(0,J211-L211),0))</f>
        <v/>
      </c>
      <c r="N211" s="28">
        <f>IF(A211="","",IFERROR(IF(M211&lt;=0,"Payée",IF(L211&gt;0,"Partiellement payée",IF(K211&lt;TODAY(),"En retard",IF(K211=TODAY(),"Échue","À venir")))),""))</f>
        <v/>
      </c>
      <c r="O211" s="29">
        <f>IF(K211="","",IFERROR(K211-TODAY(),""))</f>
        <v/>
      </c>
      <c r="P211" s="24" t="n"/>
    </row>
    <row r="212">
      <c r="A212" s="22" t="n"/>
      <c r="B212" s="23" t="n"/>
      <c r="C212" s="24" t="n"/>
      <c r="D212" s="22" t="n"/>
      <c r="E212" s="22" t="n"/>
      <c r="F212" s="24" t="n"/>
      <c r="G212" s="25" t="n"/>
      <c r="H212" s="26">
        <f>IF(A212="","",IFERROR(G212*'Paramètres'!$B$13,0))</f>
        <v/>
      </c>
      <c r="I212" s="26">
        <f>IF(A212="","",IFERROR(G212*'Paramètres'!$B$14,0))</f>
        <v/>
      </c>
      <c r="J212" s="26">
        <f>IF(A212="","",IFERROR(G212+H212+I212,0))</f>
        <v/>
      </c>
      <c r="K212" s="27">
        <f>IF(B212="","",IFERROR(B212+'Paramètres'!$B$15,""))</f>
        <v/>
      </c>
      <c r="L212" s="26">
        <f>IF(A212="","",IFERROR(SUMIFS('Paiements'!$G$5:$G$504,'Paiements'!$C$5:$C$504,A212),0))</f>
        <v/>
      </c>
      <c r="M212" s="26">
        <f>IF(A212="","",IFERROR(MAX(0,J212-L212),0))</f>
        <v/>
      </c>
      <c r="N212" s="28">
        <f>IF(A212="","",IFERROR(IF(M212&lt;=0,"Payée",IF(L212&gt;0,"Partiellement payée",IF(K212&lt;TODAY(),"En retard",IF(K212=TODAY(),"Échue","À venir")))),""))</f>
        <v/>
      </c>
      <c r="O212" s="29">
        <f>IF(K212="","",IFERROR(K212-TODAY(),""))</f>
        <v/>
      </c>
      <c r="P212" s="24" t="n"/>
    </row>
    <row r="213">
      <c r="A213" s="22" t="n"/>
      <c r="B213" s="23" t="n"/>
      <c r="C213" s="24" t="n"/>
      <c r="D213" s="22" t="n"/>
      <c r="E213" s="22" t="n"/>
      <c r="F213" s="24" t="n"/>
      <c r="G213" s="25" t="n"/>
      <c r="H213" s="26">
        <f>IF(A213="","",IFERROR(G213*'Paramètres'!$B$13,0))</f>
        <v/>
      </c>
      <c r="I213" s="26">
        <f>IF(A213="","",IFERROR(G213*'Paramètres'!$B$14,0))</f>
        <v/>
      </c>
      <c r="J213" s="26">
        <f>IF(A213="","",IFERROR(G213+H213+I213,0))</f>
        <v/>
      </c>
      <c r="K213" s="27">
        <f>IF(B213="","",IFERROR(B213+'Paramètres'!$B$15,""))</f>
        <v/>
      </c>
      <c r="L213" s="26">
        <f>IF(A213="","",IFERROR(SUMIFS('Paiements'!$G$5:$G$504,'Paiements'!$C$5:$C$504,A213),0))</f>
        <v/>
      </c>
      <c r="M213" s="26">
        <f>IF(A213="","",IFERROR(MAX(0,J213-L213),0))</f>
        <v/>
      </c>
      <c r="N213" s="28">
        <f>IF(A213="","",IFERROR(IF(M213&lt;=0,"Payée",IF(L213&gt;0,"Partiellement payée",IF(K213&lt;TODAY(),"En retard",IF(K213=TODAY(),"Échue","À venir")))),""))</f>
        <v/>
      </c>
      <c r="O213" s="29">
        <f>IF(K213="","",IFERROR(K213-TODAY(),""))</f>
        <v/>
      </c>
      <c r="P213" s="24" t="n"/>
    </row>
    <row r="214">
      <c r="A214" s="22" t="n"/>
      <c r="B214" s="23" t="n"/>
      <c r="C214" s="24" t="n"/>
      <c r="D214" s="22" t="n"/>
      <c r="E214" s="22" t="n"/>
      <c r="F214" s="24" t="n"/>
      <c r="G214" s="25" t="n"/>
      <c r="H214" s="26">
        <f>IF(A214="","",IFERROR(G214*'Paramètres'!$B$13,0))</f>
        <v/>
      </c>
      <c r="I214" s="26">
        <f>IF(A214="","",IFERROR(G214*'Paramètres'!$B$14,0))</f>
        <v/>
      </c>
      <c r="J214" s="26">
        <f>IF(A214="","",IFERROR(G214+H214+I214,0))</f>
        <v/>
      </c>
      <c r="K214" s="27">
        <f>IF(B214="","",IFERROR(B214+'Paramètres'!$B$15,""))</f>
        <v/>
      </c>
      <c r="L214" s="26">
        <f>IF(A214="","",IFERROR(SUMIFS('Paiements'!$G$5:$G$504,'Paiements'!$C$5:$C$504,A214),0))</f>
        <v/>
      </c>
      <c r="M214" s="26">
        <f>IF(A214="","",IFERROR(MAX(0,J214-L214),0))</f>
        <v/>
      </c>
      <c r="N214" s="28">
        <f>IF(A214="","",IFERROR(IF(M214&lt;=0,"Payée",IF(L214&gt;0,"Partiellement payée",IF(K214&lt;TODAY(),"En retard",IF(K214=TODAY(),"Échue","À venir")))),""))</f>
        <v/>
      </c>
      <c r="O214" s="29">
        <f>IF(K214="","",IFERROR(K214-TODAY(),""))</f>
        <v/>
      </c>
      <c r="P214" s="24" t="n"/>
    </row>
    <row r="215">
      <c r="A215" s="22" t="n"/>
      <c r="B215" s="23" t="n"/>
      <c r="C215" s="24" t="n"/>
      <c r="D215" s="22" t="n"/>
      <c r="E215" s="22" t="n"/>
      <c r="F215" s="24" t="n"/>
      <c r="G215" s="25" t="n"/>
      <c r="H215" s="26">
        <f>IF(A215="","",IFERROR(G215*'Paramètres'!$B$13,0))</f>
        <v/>
      </c>
      <c r="I215" s="26">
        <f>IF(A215="","",IFERROR(G215*'Paramètres'!$B$14,0))</f>
        <v/>
      </c>
      <c r="J215" s="26">
        <f>IF(A215="","",IFERROR(G215+H215+I215,0))</f>
        <v/>
      </c>
      <c r="K215" s="27">
        <f>IF(B215="","",IFERROR(B215+'Paramètres'!$B$15,""))</f>
        <v/>
      </c>
      <c r="L215" s="26">
        <f>IF(A215="","",IFERROR(SUMIFS('Paiements'!$G$5:$G$504,'Paiements'!$C$5:$C$504,A215),0))</f>
        <v/>
      </c>
      <c r="M215" s="26">
        <f>IF(A215="","",IFERROR(MAX(0,J215-L215),0))</f>
        <v/>
      </c>
      <c r="N215" s="28">
        <f>IF(A215="","",IFERROR(IF(M215&lt;=0,"Payée",IF(L215&gt;0,"Partiellement payée",IF(K215&lt;TODAY(),"En retard",IF(K215=TODAY(),"Échue","À venir")))),""))</f>
        <v/>
      </c>
      <c r="O215" s="29">
        <f>IF(K215="","",IFERROR(K215-TODAY(),""))</f>
        <v/>
      </c>
      <c r="P215" s="24" t="n"/>
    </row>
    <row r="216">
      <c r="A216" s="22" t="n"/>
      <c r="B216" s="23" t="n"/>
      <c r="C216" s="24" t="n"/>
      <c r="D216" s="22" t="n"/>
      <c r="E216" s="22" t="n"/>
      <c r="F216" s="24" t="n"/>
      <c r="G216" s="25" t="n"/>
      <c r="H216" s="26">
        <f>IF(A216="","",IFERROR(G216*'Paramètres'!$B$13,0))</f>
        <v/>
      </c>
      <c r="I216" s="26">
        <f>IF(A216="","",IFERROR(G216*'Paramètres'!$B$14,0))</f>
        <v/>
      </c>
      <c r="J216" s="26">
        <f>IF(A216="","",IFERROR(G216+H216+I216,0))</f>
        <v/>
      </c>
      <c r="K216" s="27">
        <f>IF(B216="","",IFERROR(B216+'Paramètres'!$B$15,""))</f>
        <v/>
      </c>
      <c r="L216" s="26">
        <f>IF(A216="","",IFERROR(SUMIFS('Paiements'!$G$5:$G$504,'Paiements'!$C$5:$C$504,A216),0))</f>
        <v/>
      </c>
      <c r="M216" s="26">
        <f>IF(A216="","",IFERROR(MAX(0,J216-L216),0))</f>
        <v/>
      </c>
      <c r="N216" s="28">
        <f>IF(A216="","",IFERROR(IF(M216&lt;=0,"Payée",IF(L216&gt;0,"Partiellement payée",IF(K216&lt;TODAY(),"En retard",IF(K216=TODAY(),"Échue","À venir")))),""))</f>
        <v/>
      </c>
      <c r="O216" s="29">
        <f>IF(K216="","",IFERROR(K216-TODAY(),""))</f>
        <v/>
      </c>
      <c r="P216" s="24" t="n"/>
    </row>
    <row r="217">
      <c r="A217" s="22" t="n"/>
      <c r="B217" s="23" t="n"/>
      <c r="C217" s="24" t="n"/>
      <c r="D217" s="22" t="n"/>
      <c r="E217" s="22" t="n"/>
      <c r="F217" s="24" t="n"/>
      <c r="G217" s="25" t="n"/>
      <c r="H217" s="26">
        <f>IF(A217="","",IFERROR(G217*'Paramètres'!$B$13,0))</f>
        <v/>
      </c>
      <c r="I217" s="26">
        <f>IF(A217="","",IFERROR(G217*'Paramètres'!$B$14,0))</f>
        <v/>
      </c>
      <c r="J217" s="26">
        <f>IF(A217="","",IFERROR(G217+H217+I217,0))</f>
        <v/>
      </c>
      <c r="K217" s="27">
        <f>IF(B217="","",IFERROR(B217+'Paramètres'!$B$15,""))</f>
        <v/>
      </c>
      <c r="L217" s="26">
        <f>IF(A217="","",IFERROR(SUMIFS('Paiements'!$G$5:$G$504,'Paiements'!$C$5:$C$504,A217),0))</f>
        <v/>
      </c>
      <c r="M217" s="26">
        <f>IF(A217="","",IFERROR(MAX(0,J217-L217),0))</f>
        <v/>
      </c>
      <c r="N217" s="28">
        <f>IF(A217="","",IFERROR(IF(M217&lt;=0,"Payée",IF(L217&gt;0,"Partiellement payée",IF(K217&lt;TODAY(),"En retard",IF(K217=TODAY(),"Échue","À venir")))),""))</f>
        <v/>
      </c>
      <c r="O217" s="29">
        <f>IF(K217="","",IFERROR(K217-TODAY(),""))</f>
        <v/>
      </c>
      <c r="P217" s="24" t="n"/>
    </row>
    <row r="218">
      <c r="A218" s="22" t="n"/>
      <c r="B218" s="23" t="n"/>
      <c r="C218" s="24" t="n"/>
      <c r="D218" s="22" t="n"/>
      <c r="E218" s="22" t="n"/>
      <c r="F218" s="24" t="n"/>
      <c r="G218" s="25" t="n"/>
      <c r="H218" s="26">
        <f>IF(A218="","",IFERROR(G218*'Paramètres'!$B$13,0))</f>
        <v/>
      </c>
      <c r="I218" s="26">
        <f>IF(A218="","",IFERROR(G218*'Paramètres'!$B$14,0))</f>
        <v/>
      </c>
      <c r="J218" s="26">
        <f>IF(A218="","",IFERROR(G218+H218+I218,0))</f>
        <v/>
      </c>
      <c r="K218" s="27">
        <f>IF(B218="","",IFERROR(B218+'Paramètres'!$B$15,""))</f>
        <v/>
      </c>
      <c r="L218" s="26">
        <f>IF(A218="","",IFERROR(SUMIFS('Paiements'!$G$5:$G$504,'Paiements'!$C$5:$C$504,A218),0))</f>
        <v/>
      </c>
      <c r="M218" s="26">
        <f>IF(A218="","",IFERROR(MAX(0,J218-L218),0))</f>
        <v/>
      </c>
      <c r="N218" s="28">
        <f>IF(A218="","",IFERROR(IF(M218&lt;=0,"Payée",IF(L218&gt;0,"Partiellement payée",IF(K218&lt;TODAY(),"En retard",IF(K218=TODAY(),"Échue","À venir")))),""))</f>
        <v/>
      </c>
      <c r="O218" s="29">
        <f>IF(K218="","",IFERROR(K218-TODAY(),""))</f>
        <v/>
      </c>
      <c r="P218" s="24" t="n"/>
    </row>
    <row r="219">
      <c r="A219" s="22" t="n"/>
      <c r="B219" s="23" t="n"/>
      <c r="C219" s="24" t="n"/>
      <c r="D219" s="22" t="n"/>
      <c r="E219" s="22" t="n"/>
      <c r="F219" s="24" t="n"/>
      <c r="G219" s="25" t="n"/>
      <c r="H219" s="26">
        <f>IF(A219="","",IFERROR(G219*'Paramètres'!$B$13,0))</f>
        <v/>
      </c>
      <c r="I219" s="26">
        <f>IF(A219="","",IFERROR(G219*'Paramètres'!$B$14,0))</f>
        <v/>
      </c>
      <c r="J219" s="26">
        <f>IF(A219="","",IFERROR(G219+H219+I219,0))</f>
        <v/>
      </c>
      <c r="K219" s="27">
        <f>IF(B219="","",IFERROR(B219+'Paramètres'!$B$15,""))</f>
        <v/>
      </c>
      <c r="L219" s="26">
        <f>IF(A219="","",IFERROR(SUMIFS('Paiements'!$G$5:$G$504,'Paiements'!$C$5:$C$504,A219),0))</f>
        <v/>
      </c>
      <c r="M219" s="26">
        <f>IF(A219="","",IFERROR(MAX(0,J219-L219),0))</f>
        <v/>
      </c>
      <c r="N219" s="28">
        <f>IF(A219="","",IFERROR(IF(M219&lt;=0,"Payée",IF(L219&gt;0,"Partiellement payée",IF(K219&lt;TODAY(),"En retard",IF(K219=TODAY(),"Échue","À venir")))),""))</f>
        <v/>
      </c>
      <c r="O219" s="29">
        <f>IF(K219="","",IFERROR(K219-TODAY(),""))</f>
        <v/>
      </c>
      <c r="P219" s="24" t="n"/>
    </row>
    <row r="220">
      <c r="A220" s="22" t="n"/>
      <c r="B220" s="23" t="n"/>
      <c r="C220" s="24" t="n"/>
      <c r="D220" s="22" t="n"/>
      <c r="E220" s="22" t="n"/>
      <c r="F220" s="24" t="n"/>
      <c r="G220" s="25" t="n"/>
      <c r="H220" s="26">
        <f>IF(A220="","",IFERROR(G220*'Paramètres'!$B$13,0))</f>
        <v/>
      </c>
      <c r="I220" s="26">
        <f>IF(A220="","",IFERROR(G220*'Paramètres'!$B$14,0))</f>
        <v/>
      </c>
      <c r="J220" s="26">
        <f>IF(A220="","",IFERROR(G220+H220+I220,0))</f>
        <v/>
      </c>
      <c r="K220" s="27">
        <f>IF(B220="","",IFERROR(B220+'Paramètres'!$B$15,""))</f>
        <v/>
      </c>
      <c r="L220" s="26">
        <f>IF(A220="","",IFERROR(SUMIFS('Paiements'!$G$5:$G$504,'Paiements'!$C$5:$C$504,A220),0))</f>
        <v/>
      </c>
      <c r="M220" s="26">
        <f>IF(A220="","",IFERROR(MAX(0,J220-L220),0))</f>
        <v/>
      </c>
      <c r="N220" s="28">
        <f>IF(A220="","",IFERROR(IF(M220&lt;=0,"Payée",IF(L220&gt;0,"Partiellement payée",IF(K220&lt;TODAY(),"En retard",IF(K220=TODAY(),"Échue","À venir")))),""))</f>
        <v/>
      </c>
      <c r="O220" s="29">
        <f>IF(K220="","",IFERROR(K220-TODAY(),""))</f>
        <v/>
      </c>
      <c r="P220" s="24" t="n"/>
    </row>
    <row r="221">
      <c r="A221" s="22" t="n"/>
      <c r="B221" s="23" t="n"/>
      <c r="C221" s="24" t="n"/>
      <c r="D221" s="22" t="n"/>
      <c r="E221" s="22" t="n"/>
      <c r="F221" s="24" t="n"/>
      <c r="G221" s="25" t="n"/>
      <c r="H221" s="26">
        <f>IF(A221="","",IFERROR(G221*'Paramètres'!$B$13,0))</f>
        <v/>
      </c>
      <c r="I221" s="26">
        <f>IF(A221="","",IFERROR(G221*'Paramètres'!$B$14,0))</f>
        <v/>
      </c>
      <c r="J221" s="26">
        <f>IF(A221="","",IFERROR(G221+H221+I221,0))</f>
        <v/>
      </c>
      <c r="K221" s="27">
        <f>IF(B221="","",IFERROR(B221+'Paramètres'!$B$15,""))</f>
        <v/>
      </c>
      <c r="L221" s="26">
        <f>IF(A221="","",IFERROR(SUMIFS('Paiements'!$G$5:$G$504,'Paiements'!$C$5:$C$504,A221),0))</f>
        <v/>
      </c>
      <c r="M221" s="26">
        <f>IF(A221="","",IFERROR(MAX(0,J221-L221),0))</f>
        <v/>
      </c>
      <c r="N221" s="28">
        <f>IF(A221="","",IFERROR(IF(M221&lt;=0,"Payée",IF(L221&gt;0,"Partiellement payée",IF(K221&lt;TODAY(),"En retard",IF(K221=TODAY(),"Échue","À venir")))),""))</f>
        <v/>
      </c>
      <c r="O221" s="29">
        <f>IF(K221="","",IFERROR(K221-TODAY(),""))</f>
        <v/>
      </c>
      <c r="P221" s="24" t="n"/>
    </row>
    <row r="222">
      <c r="A222" s="22" t="n"/>
      <c r="B222" s="23" t="n"/>
      <c r="C222" s="24" t="n"/>
      <c r="D222" s="22" t="n"/>
      <c r="E222" s="22" t="n"/>
      <c r="F222" s="24" t="n"/>
      <c r="G222" s="25" t="n"/>
      <c r="H222" s="26">
        <f>IF(A222="","",IFERROR(G222*'Paramètres'!$B$13,0))</f>
        <v/>
      </c>
      <c r="I222" s="26">
        <f>IF(A222="","",IFERROR(G222*'Paramètres'!$B$14,0))</f>
        <v/>
      </c>
      <c r="J222" s="26">
        <f>IF(A222="","",IFERROR(G222+H222+I222,0))</f>
        <v/>
      </c>
      <c r="K222" s="27">
        <f>IF(B222="","",IFERROR(B222+'Paramètres'!$B$15,""))</f>
        <v/>
      </c>
      <c r="L222" s="26">
        <f>IF(A222="","",IFERROR(SUMIFS('Paiements'!$G$5:$G$504,'Paiements'!$C$5:$C$504,A222),0))</f>
        <v/>
      </c>
      <c r="M222" s="26">
        <f>IF(A222="","",IFERROR(MAX(0,J222-L222),0))</f>
        <v/>
      </c>
      <c r="N222" s="28">
        <f>IF(A222="","",IFERROR(IF(M222&lt;=0,"Payée",IF(L222&gt;0,"Partiellement payée",IF(K222&lt;TODAY(),"En retard",IF(K222=TODAY(),"Échue","À venir")))),""))</f>
        <v/>
      </c>
      <c r="O222" s="29">
        <f>IF(K222="","",IFERROR(K222-TODAY(),""))</f>
        <v/>
      </c>
      <c r="P222" s="24" t="n"/>
    </row>
    <row r="223">
      <c r="A223" s="22" t="n"/>
      <c r="B223" s="23" t="n"/>
      <c r="C223" s="24" t="n"/>
      <c r="D223" s="22" t="n"/>
      <c r="E223" s="22" t="n"/>
      <c r="F223" s="24" t="n"/>
      <c r="G223" s="25" t="n"/>
      <c r="H223" s="26">
        <f>IF(A223="","",IFERROR(G223*'Paramètres'!$B$13,0))</f>
        <v/>
      </c>
      <c r="I223" s="26">
        <f>IF(A223="","",IFERROR(G223*'Paramètres'!$B$14,0))</f>
        <v/>
      </c>
      <c r="J223" s="26">
        <f>IF(A223="","",IFERROR(G223+H223+I223,0))</f>
        <v/>
      </c>
      <c r="K223" s="27">
        <f>IF(B223="","",IFERROR(B223+'Paramètres'!$B$15,""))</f>
        <v/>
      </c>
      <c r="L223" s="26">
        <f>IF(A223="","",IFERROR(SUMIFS('Paiements'!$G$5:$G$504,'Paiements'!$C$5:$C$504,A223),0))</f>
        <v/>
      </c>
      <c r="M223" s="26">
        <f>IF(A223="","",IFERROR(MAX(0,J223-L223),0))</f>
        <v/>
      </c>
      <c r="N223" s="28">
        <f>IF(A223="","",IFERROR(IF(M223&lt;=0,"Payée",IF(L223&gt;0,"Partiellement payée",IF(K223&lt;TODAY(),"En retard",IF(K223=TODAY(),"Échue","À venir")))),""))</f>
        <v/>
      </c>
      <c r="O223" s="29">
        <f>IF(K223="","",IFERROR(K223-TODAY(),""))</f>
        <v/>
      </c>
      <c r="P223" s="24" t="n"/>
    </row>
    <row r="224">
      <c r="A224" s="22" t="n"/>
      <c r="B224" s="23" t="n"/>
      <c r="C224" s="24" t="n"/>
      <c r="D224" s="22" t="n"/>
      <c r="E224" s="22" t="n"/>
      <c r="F224" s="24" t="n"/>
      <c r="G224" s="25" t="n"/>
      <c r="H224" s="26">
        <f>IF(A224="","",IFERROR(G224*'Paramètres'!$B$13,0))</f>
        <v/>
      </c>
      <c r="I224" s="26">
        <f>IF(A224="","",IFERROR(G224*'Paramètres'!$B$14,0))</f>
        <v/>
      </c>
      <c r="J224" s="26">
        <f>IF(A224="","",IFERROR(G224+H224+I224,0))</f>
        <v/>
      </c>
      <c r="K224" s="27">
        <f>IF(B224="","",IFERROR(B224+'Paramètres'!$B$15,""))</f>
        <v/>
      </c>
      <c r="L224" s="26">
        <f>IF(A224="","",IFERROR(SUMIFS('Paiements'!$G$5:$G$504,'Paiements'!$C$5:$C$504,A224),0))</f>
        <v/>
      </c>
      <c r="M224" s="26">
        <f>IF(A224="","",IFERROR(MAX(0,J224-L224),0))</f>
        <v/>
      </c>
      <c r="N224" s="28">
        <f>IF(A224="","",IFERROR(IF(M224&lt;=0,"Payée",IF(L224&gt;0,"Partiellement payée",IF(K224&lt;TODAY(),"En retard",IF(K224=TODAY(),"Échue","À venir")))),""))</f>
        <v/>
      </c>
      <c r="O224" s="29">
        <f>IF(K224="","",IFERROR(K224-TODAY(),""))</f>
        <v/>
      </c>
      <c r="P224" s="24" t="n"/>
    </row>
    <row r="225">
      <c r="A225" s="22" t="n"/>
      <c r="B225" s="23" t="n"/>
      <c r="C225" s="24" t="n"/>
      <c r="D225" s="22" t="n"/>
      <c r="E225" s="22" t="n"/>
      <c r="F225" s="24" t="n"/>
      <c r="G225" s="25" t="n"/>
      <c r="H225" s="26">
        <f>IF(A225="","",IFERROR(G225*'Paramètres'!$B$13,0))</f>
        <v/>
      </c>
      <c r="I225" s="26">
        <f>IF(A225="","",IFERROR(G225*'Paramètres'!$B$14,0))</f>
        <v/>
      </c>
      <c r="J225" s="26">
        <f>IF(A225="","",IFERROR(G225+H225+I225,0))</f>
        <v/>
      </c>
      <c r="K225" s="27">
        <f>IF(B225="","",IFERROR(B225+'Paramètres'!$B$15,""))</f>
        <v/>
      </c>
      <c r="L225" s="26">
        <f>IF(A225="","",IFERROR(SUMIFS('Paiements'!$G$5:$G$504,'Paiements'!$C$5:$C$504,A225),0))</f>
        <v/>
      </c>
      <c r="M225" s="26">
        <f>IF(A225="","",IFERROR(MAX(0,J225-L225),0))</f>
        <v/>
      </c>
      <c r="N225" s="28">
        <f>IF(A225="","",IFERROR(IF(M225&lt;=0,"Payée",IF(L225&gt;0,"Partiellement payée",IF(K225&lt;TODAY(),"En retard",IF(K225=TODAY(),"Échue","À venir")))),""))</f>
        <v/>
      </c>
      <c r="O225" s="29">
        <f>IF(K225="","",IFERROR(K225-TODAY(),""))</f>
        <v/>
      </c>
      <c r="P225" s="24" t="n"/>
    </row>
    <row r="226">
      <c r="A226" s="22" t="n"/>
      <c r="B226" s="23" t="n"/>
      <c r="C226" s="24" t="n"/>
      <c r="D226" s="22" t="n"/>
      <c r="E226" s="22" t="n"/>
      <c r="F226" s="24" t="n"/>
      <c r="G226" s="25" t="n"/>
      <c r="H226" s="26">
        <f>IF(A226="","",IFERROR(G226*'Paramètres'!$B$13,0))</f>
        <v/>
      </c>
      <c r="I226" s="26">
        <f>IF(A226="","",IFERROR(G226*'Paramètres'!$B$14,0))</f>
        <v/>
      </c>
      <c r="J226" s="26">
        <f>IF(A226="","",IFERROR(G226+H226+I226,0))</f>
        <v/>
      </c>
      <c r="K226" s="27">
        <f>IF(B226="","",IFERROR(B226+'Paramètres'!$B$15,""))</f>
        <v/>
      </c>
      <c r="L226" s="26">
        <f>IF(A226="","",IFERROR(SUMIFS('Paiements'!$G$5:$G$504,'Paiements'!$C$5:$C$504,A226),0))</f>
        <v/>
      </c>
      <c r="M226" s="26">
        <f>IF(A226="","",IFERROR(MAX(0,J226-L226),0))</f>
        <v/>
      </c>
      <c r="N226" s="28">
        <f>IF(A226="","",IFERROR(IF(M226&lt;=0,"Payée",IF(L226&gt;0,"Partiellement payée",IF(K226&lt;TODAY(),"En retard",IF(K226=TODAY(),"Échue","À venir")))),""))</f>
        <v/>
      </c>
      <c r="O226" s="29">
        <f>IF(K226="","",IFERROR(K226-TODAY(),""))</f>
        <v/>
      </c>
      <c r="P226" s="24" t="n"/>
    </row>
    <row r="227">
      <c r="A227" s="22" t="n"/>
      <c r="B227" s="23" t="n"/>
      <c r="C227" s="24" t="n"/>
      <c r="D227" s="22" t="n"/>
      <c r="E227" s="22" t="n"/>
      <c r="F227" s="24" t="n"/>
      <c r="G227" s="25" t="n"/>
      <c r="H227" s="26">
        <f>IF(A227="","",IFERROR(G227*'Paramètres'!$B$13,0))</f>
        <v/>
      </c>
      <c r="I227" s="26">
        <f>IF(A227="","",IFERROR(G227*'Paramètres'!$B$14,0))</f>
        <v/>
      </c>
      <c r="J227" s="26">
        <f>IF(A227="","",IFERROR(G227+H227+I227,0))</f>
        <v/>
      </c>
      <c r="K227" s="27">
        <f>IF(B227="","",IFERROR(B227+'Paramètres'!$B$15,""))</f>
        <v/>
      </c>
      <c r="L227" s="26">
        <f>IF(A227="","",IFERROR(SUMIFS('Paiements'!$G$5:$G$504,'Paiements'!$C$5:$C$504,A227),0))</f>
        <v/>
      </c>
      <c r="M227" s="26">
        <f>IF(A227="","",IFERROR(MAX(0,J227-L227),0))</f>
        <v/>
      </c>
      <c r="N227" s="28">
        <f>IF(A227="","",IFERROR(IF(M227&lt;=0,"Payée",IF(L227&gt;0,"Partiellement payée",IF(K227&lt;TODAY(),"En retard",IF(K227=TODAY(),"Échue","À venir")))),""))</f>
        <v/>
      </c>
      <c r="O227" s="29">
        <f>IF(K227="","",IFERROR(K227-TODAY(),""))</f>
        <v/>
      </c>
      <c r="P227" s="24" t="n"/>
    </row>
    <row r="228">
      <c r="A228" s="22" t="n"/>
      <c r="B228" s="23" t="n"/>
      <c r="C228" s="24" t="n"/>
      <c r="D228" s="22" t="n"/>
      <c r="E228" s="22" t="n"/>
      <c r="F228" s="24" t="n"/>
      <c r="G228" s="25" t="n"/>
      <c r="H228" s="26">
        <f>IF(A228="","",IFERROR(G228*'Paramètres'!$B$13,0))</f>
        <v/>
      </c>
      <c r="I228" s="26">
        <f>IF(A228="","",IFERROR(G228*'Paramètres'!$B$14,0))</f>
        <v/>
      </c>
      <c r="J228" s="26">
        <f>IF(A228="","",IFERROR(G228+H228+I228,0))</f>
        <v/>
      </c>
      <c r="K228" s="27">
        <f>IF(B228="","",IFERROR(B228+'Paramètres'!$B$15,""))</f>
        <v/>
      </c>
      <c r="L228" s="26">
        <f>IF(A228="","",IFERROR(SUMIFS('Paiements'!$G$5:$G$504,'Paiements'!$C$5:$C$504,A228),0))</f>
        <v/>
      </c>
      <c r="M228" s="26">
        <f>IF(A228="","",IFERROR(MAX(0,J228-L228),0))</f>
        <v/>
      </c>
      <c r="N228" s="28">
        <f>IF(A228="","",IFERROR(IF(M228&lt;=0,"Payée",IF(L228&gt;0,"Partiellement payée",IF(K228&lt;TODAY(),"En retard",IF(K228=TODAY(),"Échue","À venir")))),""))</f>
        <v/>
      </c>
      <c r="O228" s="29">
        <f>IF(K228="","",IFERROR(K228-TODAY(),""))</f>
        <v/>
      </c>
      <c r="P228" s="24" t="n"/>
    </row>
    <row r="229">
      <c r="A229" s="22" t="n"/>
      <c r="B229" s="23" t="n"/>
      <c r="C229" s="24" t="n"/>
      <c r="D229" s="22" t="n"/>
      <c r="E229" s="22" t="n"/>
      <c r="F229" s="24" t="n"/>
      <c r="G229" s="25" t="n"/>
      <c r="H229" s="26">
        <f>IF(A229="","",IFERROR(G229*'Paramètres'!$B$13,0))</f>
        <v/>
      </c>
      <c r="I229" s="26">
        <f>IF(A229="","",IFERROR(G229*'Paramètres'!$B$14,0))</f>
        <v/>
      </c>
      <c r="J229" s="26">
        <f>IF(A229="","",IFERROR(G229+H229+I229,0))</f>
        <v/>
      </c>
      <c r="K229" s="27">
        <f>IF(B229="","",IFERROR(B229+'Paramètres'!$B$15,""))</f>
        <v/>
      </c>
      <c r="L229" s="26">
        <f>IF(A229="","",IFERROR(SUMIFS('Paiements'!$G$5:$G$504,'Paiements'!$C$5:$C$504,A229),0))</f>
        <v/>
      </c>
      <c r="M229" s="26">
        <f>IF(A229="","",IFERROR(MAX(0,J229-L229),0))</f>
        <v/>
      </c>
      <c r="N229" s="28">
        <f>IF(A229="","",IFERROR(IF(M229&lt;=0,"Payée",IF(L229&gt;0,"Partiellement payée",IF(K229&lt;TODAY(),"En retard",IF(K229=TODAY(),"Échue","À venir")))),""))</f>
        <v/>
      </c>
      <c r="O229" s="29">
        <f>IF(K229="","",IFERROR(K229-TODAY(),""))</f>
        <v/>
      </c>
      <c r="P229" s="24" t="n"/>
    </row>
    <row r="230">
      <c r="A230" s="22" t="n"/>
      <c r="B230" s="23" t="n"/>
      <c r="C230" s="24" t="n"/>
      <c r="D230" s="22" t="n"/>
      <c r="E230" s="22" t="n"/>
      <c r="F230" s="24" t="n"/>
      <c r="G230" s="25" t="n"/>
      <c r="H230" s="26">
        <f>IF(A230="","",IFERROR(G230*'Paramètres'!$B$13,0))</f>
        <v/>
      </c>
      <c r="I230" s="26">
        <f>IF(A230="","",IFERROR(G230*'Paramètres'!$B$14,0))</f>
        <v/>
      </c>
      <c r="J230" s="26">
        <f>IF(A230="","",IFERROR(G230+H230+I230,0))</f>
        <v/>
      </c>
      <c r="K230" s="27">
        <f>IF(B230="","",IFERROR(B230+'Paramètres'!$B$15,""))</f>
        <v/>
      </c>
      <c r="L230" s="26">
        <f>IF(A230="","",IFERROR(SUMIFS('Paiements'!$G$5:$G$504,'Paiements'!$C$5:$C$504,A230),0))</f>
        <v/>
      </c>
      <c r="M230" s="26">
        <f>IF(A230="","",IFERROR(MAX(0,J230-L230),0))</f>
        <v/>
      </c>
      <c r="N230" s="28">
        <f>IF(A230="","",IFERROR(IF(M230&lt;=0,"Payée",IF(L230&gt;0,"Partiellement payée",IF(K230&lt;TODAY(),"En retard",IF(K230=TODAY(),"Échue","À venir")))),""))</f>
        <v/>
      </c>
      <c r="O230" s="29">
        <f>IF(K230="","",IFERROR(K230-TODAY(),""))</f>
        <v/>
      </c>
      <c r="P230" s="24" t="n"/>
    </row>
    <row r="231">
      <c r="A231" s="22" t="n"/>
      <c r="B231" s="23" t="n"/>
      <c r="C231" s="24" t="n"/>
      <c r="D231" s="22" t="n"/>
      <c r="E231" s="22" t="n"/>
      <c r="F231" s="24" t="n"/>
      <c r="G231" s="25" t="n"/>
      <c r="H231" s="26">
        <f>IF(A231="","",IFERROR(G231*'Paramètres'!$B$13,0))</f>
        <v/>
      </c>
      <c r="I231" s="26">
        <f>IF(A231="","",IFERROR(G231*'Paramètres'!$B$14,0))</f>
        <v/>
      </c>
      <c r="J231" s="26">
        <f>IF(A231="","",IFERROR(G231+H231+I231,0))</f>
        <v/>
      </c>
      <c r="K231" s="27">
        <f>IF(B231="","",IFERROR(B231+'Paramètres'!$B$15,""))</f>
        <v/>
      </c>
      <c r="L231" s="26">
        <f>IF(A231="","",IFERROR(SUMIFS('Paiements'!$G$5:$G$504,'Paiements'!$C$5:$C$504,A231),0))</f>
        <v/>
      </c>
      <c r="M231" s="26">
        <f>IF(A231="","",IFERROR(MAX(0,J231-L231),0))</f>
        <v/>
      </c>
      <c r="N231" s="28">
        <f>IF(A231="","",IFERROR(IF(M231&lt;=0,"Payée",IF(L231&gt;0,"Partiellement payée",IF(K231&lt;TODAY(),"En retard",IF(K231=TODAY(),"Échue","À venir")))),""))</f>
        <v/>
      </c>
      <c r="O231" s="29">
        <f>IF(K231="","",IFERROR(K231-TODAY(),""))</f>
        <v/>
      </c>
      <c r="P231" s="24" t="n"/>
    </row>
    <row r="232">
      <c r="A232" s="22" t="n"/>
      <c r="B232" s="23" t="n"/>
      <c r="C232" s="24" t="n"/>
      <c r="D232" s="22" t="n"/>
      <c r="E232" s="22" t="n"/>
      <c r="F232" s="24" t="n"/>
      <c r="G232" s="25" t="n"/>
      <c r="H232" s="26">
        <f>IF(A232="","",IFERROR(G232*'Paramètres'!$B$13,0))</f>
        <v/>
      </c>
      <c r="I232" s="26">
        <f>IF(A232="","",IFERROR(G232*'Paramètres'!$B$14,0))</f>
        <v/>
      </c>
      <c r="J232" s="26">
        <f>IF(A232="","",IFERROR(G232+H232+I232,0))</f>
        <v/>
      </c>
      <c r="K232" s="27">
        <f>IF(B232="","",IFERROR(B232+'Paramètres'!$B$15,""))</f>
        <v/>
      </c>
      <c r="L232" s="26">
        <f>IF(A232="","",IFERROR(SUMIFS('Paiements'!$G$5:$G$504,'Paiements'!$C$5:$C$504,A232),0))</f>
        <v/>
      </c>
      <c r="M232" s="26">
        <f>IF(A232="","",IFERROR(MAX(0,J232-L232),0))</f>
        <v/>
      </c>
      <c r="N232" s="28">
        <f>IF(A232="","",IFERROR(IF(M232&lt;=0,"Payée",IF(L232&gt;0,"Partiellement payée",IF(K232&lt;TODAY(),"En retard",IF(K232=TODAY(),"Échue","À venir")))),""))</f>
        <v/>
      </c>
      <c r="O232" s="29">
        <f>IF(K232="","",IFERROR(K232-TODAY(),""))</f>
        <v/>
      </c>
      <c r="P232" s="24" t="n"/>
    </row>
    <row r="233">
      <c r="A233" s="22" t="n"/>
      <c r="B233" s="23" t="n"/>
      <c r="C233" s="24" t="n"/>
      <c r="D233" s="22" t="n"/>
      <c r="E233" s="22" t="n"/>
      <c r="F233" s="24" t="n"/>
      <c r="G233" s="25" t="n"/>
      <c r="H233" s="26">
        <f>IF(A233="","",IFERROR(G233*'Paramètres'!$B$13,0))</f>
        <v/>
      </c>
      <c r="I233" s="26">
        <f>IF(A233="","",IFERROR(G233*'Paramètres'!$B$14,0))</f>
        <v/>
      </c>
      <c r="J233" s="26">
        <f>IF(A233="","",IFERROR(G233+H233+I233,0))</f>
        <v/>
      </c>
      <c r="K233" s="27">
        <f>IF(B233="","",IFERROR(B233+'Paramètres'!$B$15,""))</f>
        <v/>
      </c>
      <c r="L233" s="26">
        <f>IF(A233="","",IFERROR(SUMIFS('Paiements'!$G$5:$G$504,'Paiements'!$C$5:$C$504,A233),0))</f>
        <v/>
      </c>
      <c r="M233" s="26">
        <f>IF(A233="","",IFERROR(MAX(0,J233-L233),0))</f>
        <v/>
      </c>
      <c r="N233" s="28">
        <f>IF(A233="","",IFERROR(IF(M233&lt;=0,"Payée",IF(L233&gt;0,"Partiellement payée",IF(K233&lt;TODAY(),"En retard",IF(K233=TODAY(),"Échue","À venir")))),""))</f>
        <v/>
      </c>
      <c r="O233" s="29">
        <f>IF(K233="","",IFERROR(K233-TODAY(),""))</f>
        <v/>
      </c>
      <c r="P233" s="24" t="n"/>
    </row>
    <row r="234">
      <c r="A234" s="22" t="n"/>
      <c r="B234" s="23" t="n"/>
      <c r="C234" s="24" t="n"/>
      <c r="D234" s="22" t="n"/>
      <c r="E234" s="22" t="n"/>
      <c r="F234" s="24" t="n"/>
      <c r="G234" s="25" t="n"/>
      <c r="H234" s="26">
        <f>IF(A234="","",IFERROR(G234*'Paramètres'!$B$13,0))</f>
        <v/>
      </c>
      <c r="I234" s="26">
        <f>IF(A234="","",IFERROR(G234*'Paramètres'!$B$14,0))</f>
        <v/>
      </c>
      <c r="J234" s="26">
        <f>IF(A234="","",IFERROR(G234+H234+I234,0))</f>
        <v/>
      </c>
      <c r="K234" s="27">
        <f>IF(B234="","",IFERROR(B234+'Paramètres'!$B$15,""))</f>
        <v/>
      </c>
      <c r="L234" s="26">
        <f>IF(A234="","",IFERROR(SUMIFS('Paiements'!$G$5:$G$504,'Paiements'!$C$5:$C$504,A234),0))</f>
        <v/>
      </c>
      <c r="M234" s="26">
        <f>IF(A234="","",IFERROR(MAX(0,J234-L234),0))</f>
        <v/>
      </c>
      <c r="N234" s="28">
        <f>IF(A234="","",IFERROR(IF(M234&lt;=0,"Payée",IF(L234&gt;0,"Partiellement payée",IF(K234&lt;TODAY(),"En retard",IF(K234=TODAY(),"Échue","À venir")))),""))</f>
        <v/>
      </c>
      <c r="O234" s="29">
        <f>IF(K234="","",IFERROR(K234-TODAY(),""))</f>
        <v/>
      </c>
      <c r="P234" s="24" t="n"/>
    </row>
    <row r="235">
      <c r="A235" s="22" t="n"/>
      <c r="B235" s="23" t="n"/>
      <c r="C235" s="24" t="n"/>
      <c r="D235" s="22" t="n"/>
      <c r="E235" s="22" t="n"/>
      <c r="F235" s="24" t="n"/>
      <c r="G235" s="25" t="n"/>
      <c r="H235" s="26">
        <f>IF(A235="","",IFERROR(G235*'Paramètres'!$B$13,0))</f>
        <v/>
      </c>
      <c r="I235" s="26">
        <f>IF(A235="","",IFERROR(G235*'Paramètres'!$B$14,0))</f>
        <v/>
      </c>
      <c r="J235" s="26">
        <f>IF(A235="","",IFERROR(G235+H235+I235,0))</f>
        <v/>
      </c>
      <c r="K235" s="27">
        <f>IF(B235="","",IFERROR(B235+'Paramètres'!$B$15,""))</f>
        <v/>
      </c>
      <c r="L235" s="26">
        <f>IF(A235="","",IFERROR(SUMIFS('Paiements'!$G$5:$G$504,'Paiements'!$C$5:$C$504,A235),0))</f>
        <v/>
      </c>
      <c r="M235" s="26">
        <f>IF(A235="","",IFERROR(MAX(0,J235-L235),0))</f>
        <v/>
      </c>
      <c r="N235" s="28">
        <f>IF(A235="","",IFERROR(IF(M235&lt;=0,"Payée",IF(L235&gt;0,"Partiellement payée",IF(K235&lt;TODAY(),"En retard",IF(K235=TODAY(),"Échue","À venir")))),""))</f>
        <v/>
      </c>
      <c r="O235" s="29">
        <f>IF(K235="","",IFERROR(K235-TODAY(),""))</f>
        <v/>
      </c>
      <c r="P235" s="24" t="n"/>
    </row>
    <row r="236">
      <c r="A236" s="22" t="n"/>
      <c r="B236" s="23" t="n"/>
      <c r="C236" s="24" t="n"/>
      <c r="D236" s="22" t="n"/>
      <c r="E236" s="22" t="n"/>
      <c r="F236" s="24" t="n"/>
      <c r="G236" s="25" t="n"/>
      <c r="H236" s="26">
        <f>IF(A236="","",IFERROR(G236*'Paramètres'!$B$13,0))</f>
        <v/>
      </c>
      <c r="I236" s="26">
        <f>IF(A236="","",IFERROR(G236*'Paramètres'!$B$14,0))</f>
        <v/>
      </c>
      <c r="J236" s="26">
        <f>IF(A236="","",IFERROR(G236+H236+I236,0))</f>
        <v/>
      </c>
      <c r="K236" s="27">
        <f>IF(B236="","",IFERROR(B236+'Paramètres'!$B$15,""))</f>
        <v/>
      </c>
      <c r="L236" s="26">
        <f>IF(A236="","",IFERROR(SUMIFS('Paiements'!$G$5:$G$504,'Paiements'!$C$5:$C$504,A236),0))</f>
        <v/>
      </c>
      <c r="M236" s="26">
        <f>IF(A236="","",IFERROR(MAX(0,J236-L236),0))</f>
        <v/>
      </c>
      <c r="N236" s="28">
        <f>IF(A236="","",IFERROR(IF(M236&lt;=0,"Payée",IF(L236&gt;0,"Partiellement payée",IF(K236&lt;TODAY(),"En retard",IF(K236=TODAY(),"Échue","À venir")))),""))</f>
        <v/>
      </c>
      <c r="O236" s="29">
        <f>IF(K236="","",IFERROR(K236-TODAY(),""))</f>
        <v/>
      </c>
      <c r="P236" s="24" t="n"/>
    </row>
    <row r="237">
      <c r="A237" s="22" t="n"/>
      <c r="B237" s="23" t="n"/>
      <c r="C237" s="24" t="n"/>
      <c r="D237" s="22" t="n"/>
      <c r="E237" s="22" t="n"/>
      <c r="F237" s="24" t="n"/>
      <c r="G237" s="25" t="n"/>
      <c r="H237" s="26">
        <f>IF(A237="","",IFERROR(G237*'Paramètres'!$B$13,0))</f>
        <v/>
      </c>
      <c r="I237" s="26">
        <f>IF(A237="","",IFERROR(G237*'Paramètres'!$B$14,0))</f>
        <v/>
      </c>
      <c r="J237" s="26">
        <f>IF(A237="","",IFERROR(G237+H237+I237,0))</f>
        <v/>
      </c>
      <c r="K237" s="27">
        <f>IF(B237="","",IFERROR(B237+'Paramètres'!$B$15,""))</f>
        <v/>
      </c>
      <c r="L237" s="26">
        <f>IF(A237="","",IFERROR(SUMIFS('Paiements'!$G$5:$G$504,'Paiements'!$C$5:$C$504,A237),0))</f>
        <v/>
      </c>
      <c r="M237" s="26">
        <f>IF(A237="","",IFERROR(MAX(0,J237-L237),0))</f>
        <v/>
      </c>
      <c r="N237" s="28">
        <f>IF(A237="","",IFERROR(IF(M237&lt;=0,"Payée",IF(L237&gt;0,"Partiellement payée",IF(K237&lt;TODAY(),"En retard",IF(K237=TODAY(),"Échue","À venir")))),""))</f>
        <v/>
      </c>
      <c r="O237" s="29">
        <f>IF(K237="","",IFERROR(K237-TODAY(),""))</f>
        <v/>
      </c>
      <c r="P237" s="24" t="n"/>
    </row>
    <row r="238">
      <c r="A238" s="22" t="n"/>
      <c r="B238" s="23" t="n"/>
      <c r="C238" s="24" t="n"/>
      <c r="D238" s="22" t="n"/>
      <c r="E238" s="22" t="n"/>
      <c r="F238" s="24" t="n"/>
      <c r="G238" s="25" t="n"/>
      <c r="H238" s="26">
        <f>IF(A238="","",IFERROR(G238*'Paramètres'!$B$13,0))</f>
        <v/>
      </c>
      <c r="I238" s="26">
        <f>IF(A238="","",IFERROR(G238*'Paramètres'!$B$14,0))</f>
        <v/>
      </c>
      <c r="J238" s="26">
        <f>IF(A238="","",IFERROR(G238+H238+I238,0))</f>
        <v/>
      </c>
      <c r="K238" s="27">
        <f>IF(B238="","",IFERROR(B238+'Paramètres'!$B$15,""))</f>
        <v/>
      </c>
      <c r="L238" s="26">
        <f>IF(A238="","",IFERROR(SUMIFS('Paiements'!$G$5:$G$504,'Paiements'!$C$5:$C$504,A238),0))</f>
        <v/>
      </c>
      <c r="M238" s="26">
        <f>IF(A238="","",IFERROR(MAX(0,J238-L238),0))</f>
        <v/>
      </c>
      <c r="N238" s="28">
        <f>IF(A238="","",IFERROR(IF(M238&lt;=0,"Payée",IF(L238&gt;0,"Partiellement payée",IF(K238&lt;TODAY(),"En retard",IF(K238=TODAY(),"Échue","À venir")))),""))</f>
        <v/>
      </c>
      <c r="O238" s="29">
        <f>IF(K238="","",IFERROR(K238-TODAY(),""))</f>
        <v/>
      </c>
      <c r="P238" s="24" t="n"/>
    </row>
    <row r="239">
      <c r="A239" s="22" t="n"/>
      <c r="B239" s="23" t="n"/>
      <c r="C239" s="24" t="n"/>
      <c r="D239" s="22" t="n"/>
      <c r="E239" s="22" t="n"/>
      <c r="F239" s="24" t="n"/>
      <c r="G239" s="25" t="n"/>
      <c r="H239" s="26">
        <f>IF(A239="","",IFERROR(G239*'Paramètres'!$B$13,0))</f>
        <v/>
      </c>
      <c r="I239" s="26">
        <f>IF(A239="","",IFERROR(G239*'Paramètres'!$B$14,0))</f>
        <v/>
      </c>
      <c r="J239" s="26">
        <f>IF(A239="","",IFERROR(G239+H239+I239,0))</f>
        <v/>
      </c>
      <c r="K239" s="27">
        <f>IF(B239="","",IFERROR(B239+'Paramètres'!$B$15,""))</f>
        <v/>
      </c>
      <c r="L239" s="26">
        <f>IF(A239="","",IFERROR(SUMIFS('Paiements'!$G$5:$G$504,'Paiements'!$C$5:$C$504,A239),0))</f>
        <v/>
      </c>
      <c r="M239" s="26">
        <f>IF(A239="","",IFERROR(MAX(0,J239-L239),0))</f>
        <v/>
      </c>
      <c r="N239" s="28">
        <f>IF(A239="","",IFERROR(IF(M239&lt;=0,"Payée",IF(L239&gt;0,"Partiellement payée",IF(K239&lt;TODAY(),"En retard",IF(K239=TODAY(),"Échue","À venir")))),""))</f>
        <v/>
      </c>
      <c r="O239" s="29">
        <f>IF(K239="","",IFERROR(K239-TODAY(),""))</f>
        <v/>
      </c>
      <c r="P239" s="24" t="n"/>
    </row>
    <row r="240">
      <c r="A240" s="22" t="n"/>
      <c r="B240" s="23" t="n"/>
      <c r="C240" s="24" t="n"/>
      <c r="D240" s="22" t="n"/>
      <c r="E240" s="22" t="n"/>
      <c r="F240" s="24" t="n"/>
      <c r="G240" s="25" t="n"/>
      <c r="H240" s="26">
        <f>IF(A240="","",IFERROR(G240*'Paramètres'!$B$13,0))</f>
        <v/>
      </c>
      <c r="I240" s="26">
        <f>IF(A240="","",IFERROR(G240*'Paramètres'!$B$14,0))</f>
        <v/>
      </c>
      <c r="J240" s="26">
        <f>IF(A240="","",IFERROR(G240+H240+I240,0))</f>
        <v/>
      </c>
      <c r="K240" s="27">
        <f>IF(B240="","",IFERROR(B240+'Paramètres'!$B$15,""))</f>
        <v/>
      </c>
      <c r="L240" s="26">
        <f>IF(A240="","",IFERROR(SUMIFS('Paiements'!$G$5:$G$504,'Paiements'!$C$5:$C$504,A240),0))</f>
        <v/>
      </c>
      <c r="M240" s="26">
        <f>IF(A240="","",IFERROR(MAX(0,J240-L240),0))</f>
        <v/>
      </c>
      <c r="N240" s="28">
        <f>IF(A240="","",IFERROR(IF(M240&lt;=0,"Payée",IF(L240&gt;0,"Partiellement payée",IF(K240&lt;TODAY(),"En retard",IF(K240=TODAY(),"Échue","À venir")))),""))</f>
        <v/>
      </c>
      <c r="O240" s="29">
        <f>IF(K240="","",IFERROR(K240-TODAY(),""))</f>
        <v/>
      </c>
      <c r="P240" s="24" t="n"/>
    </row>
    <row r="241">
      <c r="A241" s="22" t="n"/>
      <c r="B241" s="23" t="n"/>
      <c r="C241" s="24" t="n"/>
      <c r="D241" s="22" t="n"/>
      <c r="E241" s="22" t="n"/>
      <c r="F241" s="24" t="n"/>
      <c r="G241" s="25" t="n"/>
      <c r="H241" s="26">
        <f>IF(A241="","",IFERROR(G241*'Paramètres'!$B$13,0))</f>
        <v/>
      </c>
      <c r="I241" s="26">
        <f>IF(A241="","",IFERROR(G241*'Paramètres'!$B$14,0))</f>
        <v/>
      </c>
      <c r="J241" s="26">
        <f>IF(A241="","",IFERROR(G241+H241+I241,0))</f>
        <v/>
      </c>
      <c r="K241" s="27">
        <f>IF(B241="","",IFERROR(B241+'Paramètres'!$B$15,""))</f>
        <v/>
      </c>
      <c r="L241" s="26">
        <f>IF(A241="","",IFERROR(SUMIFS('Paiements'!$G$5:$G$504,'Paiements'!$C$5:$C$504,A241),0))</f>
        <v/>
      </c>
      <c r="M241" s="26">
        <f>IF(A241="","",IFERROR(MAX(0,J241-L241),0))</f>
        <v/>
      </c>
      <c r="N241" s="28">
        <f>IF(A241="","",IFERROR(IF(M241&lt;=0,"Payée",IF(L241&gt;0,"Partiellement payée",IF(K241&lt;TODAY(),"En retard",IF(K241=TODAY(),"Échue","À venir")))),""))</f>
        <v/>
      </c>
      <c r="O241" s="29">
        <f>IF(K241="","",IFERROR(K241-TODAY(),""))</f>
        <v/>
      </c>
      <c r="P241" s="24" t="n"/>
    </row>
    <row r="242">
      <c r="A242" s="22" t="n"/>
      <c r="B242" s="23" t="n"/>
      <c r="C242" s="24" t="n"/>
      <c r="D242" s="22" t="n"/>
      <c r="E242" s="22" t="n"/>
      <c r="F242" s="24" t="n"/>
      <c r="G242" s="25" t="n"/>
      <c r="H242" s="26">
        <f>IF(A242="","",IFERROR(G242*'Paramètres'!$B$13,0))</f>
        <v/>
      </c>
      <c r="I242" s="26">
        <f>IF(A242="","",IFERROR(G242*'Paramètres'!$B$14,0))</f>
        <v/>
      </c>
      <c r="J242" s="26">
        <f>IF(A242="","",IFERROR(G242+H242+I242,0))</f>
        <v/>
      </c>
      <c r="K242" s="27">
        <f>IF(B242="","",IFERROR(B242+'Paramètres'!$B$15,""))</f>
        <v/>
      </c>
      <c r="L242" s="26">
        <f>IF(A242="","",IFERROR(SUMIFS('Paiements'!$G$5:$G$504,'Paiements'!$C$5:$C$504,A242),0))</f>
        <v/>
      </c>
      <c r="M242" s="26">
        <f>IF(A242="","",IFERROR(MAX(0,J242-L242),0))</f>
        <v/>
      </c>
      <c r="N242" s="28">
        <f>IF(A242="","",IFERROR(IF(M242&lt;=0,"Payée",IF(L242&gt;0,"Partiellement payée",IF(K242&lt;TODAY(),"En retard",IF(K242=TODAY(),"Échue","À venir")))),""))</f>
        <v/>
      </c>
      <c r="O242" s="29">
        <f>IF(K242="","",IFERROR(K242-TODAY(),""))</f>
        <v/>
      </c>
      <c r="P242" s="24" t="n"/>
    </row>
    <row r="243">
      <c r="A243" s="22" t="n"/>
      <c r="B243" s="23" t="n"/>
      <c r="C243" s="24" t="n"/>
      <c r="D243" s="22" t="n"/>
      <c r="E243" s="22" t="n"/>
      <c r="F243" s="24" t="n"/>
      <c r="G243" s="25" t="n"/>
      <c r="H243" s="26">
        <f>IF(A243="","",IFERROR(G243*'Paramètres'!$B$13,0))</f>
        <v/>
      </c>
      <c r="I243" s="26">
        <f>IF(A243="","",IFERROR(G243*'Paramètres'!$B$14,0))</f>
        <v/>
      </c>
      <c r="J243" s="26">
        <f>IF(A243="","",IFERROR(G243+H243+I243,0))</f>
        <v/>
      </c>
      <c r="K243" s="27">
        <f>IF(B243="","",IFERROR(B243+'Paramètres'!$B$15,""))</f>
        <v/>
      </c>
      <c r="L243" s="26">
        <f>IF(A243="","",IFERROR(SUMIFS('Paiements'!$G$5:$G$504,'Paiements'!$C$5:$C$504,A243),0))</f>
        <v/>
      </c>
      <c r="M243" s="26">
        <f>IF(A243="","",IFERROR(MAX(0,J243-L243),0))</f>
        <v/>
      </c>
      <c r="N243" s="28">
        <f>IF(A243="","",IFERROR(IF(M243&lt;=0,"Payée",IF(L243&gt;0,"Partiellement payée",IF(K243&lt;TODAY(),"En retard",IF(K243=TODAY(),"Échue","À venir")))),""))</f>
        <v/>
      </c>
      <c r="O243" s="29">
        <f>IF(K243="","",IFERROR(K243-TODAY(),""))</f>
        <v/>
      </c>
      <c r="P243" s="24" t="n"/>
    </row>
    <row r="244">
      <c r="A244" s="22" t="n"/>
      <c r="B244" s="23" t="n"/>
      <c r="C244" s="24" t="n"/>
      <c r="D244" s="22" t="n"/>
      <c r="E244" s="22" t="n"/>
      <c r="F244" s="24" t="n"/>
      <c r="G244" s="25" t="n"/>
      <c r="H244" s="26">
        <f>IF(A244="","",IFERROR(G244*'Paramètres'!$B$13,0))</f>
        <v/>
      </c>
      <c r="I244" s="26">
        <f>IF(A244="","",IFERROR(G244*'Paramètres'!$B$14,0))</f>
        <v/>
      </c>
      <c r="J244" s="26">
        <f>IF(A244="","",IFERROR(G244+H244+I244,0))</f>
        <v/>
      </c>
      <c r="K244" s="27">
        <f>IF(B244="","",IFERROR(B244+'Paramètres'!$B$15,""))</f>
        <v/>
      </c>
      <c r="L244" s="26">
        <f>IF(A244="","",IFERROR(SUMIFS('Paiements'!$G$5:$G$504,'Paiements'!$C$5:$C$504,A244),0))</f>
        <v/>
      </c>
      <c r="M244" s="26">
        <f>IF(A244="","",IFERROR(MAX(0,J244-L244),0))</f>
        <v/>
      </c>
      <c r="N244" s="28">
        <f>IF(A244="","",IFERROR(IF(M244&lt;=0,"Payée",IF(L244&gt;0,"Partiellement payée",IF(K244&lt;TODAY(),"En retard",IF(K244=TODAY(),"Échue","À venir")))),""))</f>
        <v/>
      </c>
      <c r="O244" s="29">
        <f>IF(K244="","",IFERROR(K244-TODAY(),""))</f>
        <v/>
      </c>
      <c r="P244" s="24" t="n"/>
    </row>
    <row r="245">
      <c r="A245" s="22" t="n"/>
      <c r="B245" s="23" t="n"/>
      <c r="C245" s="24" t="n"/>
      <c r="D245" s="22" t="n"/>
      <c r="E245" s="22" t="n"/>
      <c r="F245" s="24" t="n"/>
      <c r="G245" s="25" t="n"/>
      <c r="H245" s="26">
        <f>IF(A245="","",IFERROR(G245*'Paramètres'!$B$13,0))</f>
        <v/>
      </c>
      <c r="I245" s="26">
        <f>IF(A245="","",IFERROR(G245*'Paramètres'!$B$14,0))</f>
        <v/>
      </c>
      <c r="J245" s="26">
        <f>IF(A245="","",IFERROR(G245+H245+I245,0))</f>
        <v/>
      </c>
      <c r="K245" s="27">
        <f>IF(B245="","",IFERROR(B245+'Paramètres'!$B$15,""))</f>
        <v/>
      </c>
      <c r="L245" s="26">
        <f>IF(A245="","",IFERROR(SUMIFS('Paiements'!$G$5:$G$504,'Paiements'!$C$5:$C$504,A245),0))</f>
        <v/>
      </c>
      <c r="M245" s="26">
        <f>IF(A245="","",IFERROR(MAX(0,J245-L245),0))</f>
        <v/>
      </c>
      <c r="N245" s="28">
        <f>IF(A245="","",IFERROR(IF(M245&lt;=0,"Payée",IF(L245&gt;0,"Partiellement payée",IF(K245&lt;TODAY(),"En retard",IF(K245=TODAY(),"Échue","À venir")))),""))</f>
        <v/>
      </c>
      <c r="O245" s="29">
        <f>IF(K245="","",IFERROR(K245-TODAY(),""))</f>
        <v/>
      </c>
      <c r="P245" s="24" t="n"/>
    </row>
    <row r="246">
      <c r="A246" s="22" t="n"/>
      <c r="B246" s="23" t="n"/>
      <c r="C246" s="24" t="n"/>
      <c r="D246" s="22" t="n"/>
      <c r="E246" s="22" t="n"/>
      <c r="F246" s="24" t="n"/>
      <c r="G246" s="25" t="n"/>
      <c r="H246" s="26">
        <f>IF(A246="","",IFERROR(G246*'Paramètres'!$B$13,0))</f>
        <v/>
      </c>
      <c r="I246" s="26">
        <f>IF(A246="","",IFERROR(G246*'Paramètres'!$B$14,0))</f>
        <v/>
      </c>
      <c r="J246" s="26">
        <f>IF(A246="","",IFERROR(G246+H246+I246,0))</f>
        <v/>
      </c>
      <c r="K246" s="27">
        <f>IF(B246="","",IFERROR(B246+'Paramètres'!$B$15,""))</f>
        <v/>
      </c>
      <c r="L246" s="26">
        <f>IF(A246="","",IFERROR(SUMIFS('Paiements'!$G$5:$G$504,'Paiements'!$C$5:$C$504,A246),0))</f>
        <v/>
      </c>
      <c r="M246" s="26">
        <f>IF(A246="","",IFERROR(MAX(0,J246-L246),0))</f>
        <v/>
      </c>
      <c r="N246" s="28">
        <f>IF(A246="","",IFERROR(IF(M246&lt;=0,"Payée",IF(L246&gt;0,"Partiellement payée",IF(K246&lt;TODAY(),"En retard",IF(K246=TODAY(),"Échue","À venir")))),""))</f>
        <v/>
      </c>
      <c r="O246" s="29">
        <f>IF(K246="","",IFERROR(K246-TODAY(),""))</f>
        <v/>
      </c>
      <c r="P246" s="24" t="n"/>
    </row>
    <row r="247">
      <c r="A247" s="22" t="n"/>
      <c r="B247" s="23" t="n"/>
      <c r="C247" s="24" t="n"/>
      <c r="D247" s="22" t="n"/>
      <c r="E247" s="22" t="n"/>
      <c r="F247" s="24" t="n"/>
      <c r="G247" s="25" t="n"/>
      <c r="H247" s="26">
        <f>IF(A247="","",IFERROR(G247*'Paramètres'!$B$13,0))</f>
        <v/>
      </c>
      <c r="I247" s="26">
        <f>IF(A247="","",IFERROR(G247*'Paramètres'!$B$14,0))</f>
        <v/>
      </c>
      <c r="J247" s="26">
        <f>IF(A247="","",IFERROR(G247+H247+I247,0))</f>
        <v/>
      </c>
      <c r="K247" s="27">
        <f>IF(B247="","",IFERROR(B247+'Paramètres'!$B$15,""))</f>
        <v/>
      </c>
      <c r="L247" s="26">
        <f>IF(A247="","",IFERROR(SUMIFS('Paiements'!$G$5:$G$504,'Paiements'!$C$5:$C$504,A247),0))</f>
        <v/>
      </c>
      <c r="M247" s="26">
        <f>IF(A247="","",IFERROR(MAX(0,J247-L247),0))</f>
        <v/>
      </c>
      <c r="N247" s="28">
        <f>IF(A247="","",IFERROR(IF(M247&lt;=0,"Payée",IF(L247&gt;0,"Partiellement payée",IF(K247&lt;TODAY(),"En retard",IF(K247=TODAY(),"Échue","À venir")))),""))</f>
        <v/>
      </c>
      <c r="O247" s="29">
        <f>IF(K247="","",IFERROR(K247-TODAY(),""))</f>
        <v/>
      </c>
      <c r="P247" s="24" t="n"/>
    </row>
    <row r="248">
      <c r="A248" s="22" t="n"/>
      <c r="B248" s="23" t="n"/>
      <c r="C248" s="24" t="n"/>
      <c r="D248" s="22" t="n"/>
      <c r="E248" s="22" t="n"/>
      <c r="F248" s="24" t="n"/>
      <c r="G248" s="25" t="n"/>
      <c r="H248" s="26">
        <f>IF(A248="","",IFERROR(G248*'Paramètres'!$B$13,0))</f>
        <v/>
      </c>
      <c r="I248" s="26">
        <f>IF(A248="","",IFERROR(G248*'Paramètres'!$B$14,0))</f>
        <v/>
      </c>
      <c r="J248" s="26">
        <f>IF(A248="","",IFERROR(G248+H248+I248,0))</f>
        <v/>
      </c>
      <c r="K248" s="27">
        <f>IF(B248="","",IFERROR(B248+'Paramètres'!$B$15,""))</f>
        <v/>
      </c>
      <c r="L248" s="26">
        <f>IF(A248="","",IFERROR(SUMIFS('Paiements'!$G$5:$G$504,'Paiements'!$C$5:$C$504,A248),0))</f>
        <v/>
      </c>
      <c r="M248" s="26">
        <f>IF(A248="","",IFERROR(MAX(0,J248-L248),0))</f>
        <v/>
      </c>
      <c r="N248" s="28">
        <f>IF(A248="","",IFERROR(IF(M248&lt;=0,"Payée",IF(L248&gt;0,"Partiellement payée",IF(K248&lt;TODAY(),"En retard",IF(K248=TODAY(),"Échue","À venir")))),""))</f>
        <v/>
      </c>
      <c r="O248" s="29">
        <f>IF(K248="","",IFERROR(K248-TODAY(),""))</f>
        <v/>
      </c>
      <c r="P248" s="24" t="n"/>
    </row>
    <row r="249">
      <c r="A249" s="22" t="n"/>
      <c r="B249" s="23" t="n"/>
      <c r="C249" s="24" t="n"/>
      <c r="D249" s="22" t="n"/>
      <c r="E249" s="22" t="n"/>
      <c r="F249" s="24" t="n"/>
      <c r="G249" s="25" t="n"/>
      <c r="H249" s="26">
        <f>IF(A249="","",IFERROR(G249*'Paramètres'!$B$13,0))</f>
        <v/>
      </c>
      <c r="I249" s="26">
        <f>IF(A249="","",IFERROR(G249*'Paramètres'!$B$14,0))</f>
        <v/>
      </c>
      <c r="J249" s="26">
        <f>IF(A249="","",IFERROR(G249+H249+I249,0))</f>
        <v/>
      </c>
      <c r="K249" s="27">
        <f>IF(B249="","",IFERROR(B249+'Paramètres'!$B$15,""))</f>
        <v/>
      </c>
      <c r="L249" s="26">
        <f>IF(A249="","",IFERROR(SUMIFS('Paiements'!$G$5:$G$504,'Paiements'!$C$5:$C$504,A249),0))</f>
        <v/>
      </c>
      <c r="M249" s="26">
        <f>IF(A249="","",IFERROR(MAX(0,J249-L249),0))</f>
        <v/>
      </c>
      <c r="N249" s="28">
        <f>IF(A249="","",IFERROR(IF(M249&lt;=0,"Payée",IF(L249&gt;0,"Partiellement payée",IF(K249&lt;TODAY(),"En retard",IF(K249=TODAY(),"Échue","À venir")))),""))</f>
        <v/>
      </c>
      <c r="O249" s="29">
        <f>IF(K249="","",IFERROR(K249-TODAY(),""))</f>
        <v/>
      </c>
      <c r="P249" s="24" t="n"/>
    </row>
    <row r="250">
      <c r="A250" s="22" t="n"/>
      <c r="B250" s="23" t="n"/>
      <c r="C250" s="24" t="n"/>
      <c r="D250" s="22" t="n"/>
      <c r="E250" s="22" t="n"/>
      <c r="F250" s="24" t="n"/>
      <c r="G250" s="25" t="n"/>
      <c r="H250" s="26">
        <f>IF(A250="","",IFERROR(G250*'Paramètres'!$B$13,0))</f>
        <v/>
      </c>
      <c r="I250" s="26">
        <f>IF(A250="","",IFERROR(G250*'Paramètres'!$B$14,0))</f>
        <v/>
      </c>
      <c r="J250" s="26">
        <f>IF(A250="","",IFERROR(G250+H250+I250,0))</f>
        <v/>
      </c>
      <c r="K250" s="27">
        <f>IF(B250="","",IFERROR(B250+'Paramètres'!$B$15,""))</f>
        <v/>
      </c>
      <c r="L250" s="26">
        <f>IF(A250="","",IFERROR(SUMIFS('Paiements'!$G$5:$G$504,'Paiements'!$C$5:$C$504,A250),0))</f>
        <v/>
      </c>
      <c r="M250" s="26">
        <f>IF(A250="","",IFERROR(MAX(0,J250-L250),0))</f>
        <v/>
      </c>
      <c r="N250" s="28">
        <f>IF(A250="","",IFERROR(IF(M250&lt;=0,"Payée",IF(L250&gt;0,"Partiellement payée",IF(K250&lt;TODAY(),"En retard",IF(K250=TODAY(),"Échue","À venir")))),""))</f>
        <v/>
      </c>
      <c r="O250" s="29">
        <f>IF(K250="","",IFERROR(K250-TODAY(),""))</f>
        <v/>
      </c>
      <c r="P250" s="24" t="n"/>
    </row>
    <row r="251">
      <c r="A251" s="22" t="n"/>
      <c r="B251" s="23" t="n"/>
      <c r="C251" s="24" t="n"/>
      <c r="D251" s="22" t="n"/>
      <c r="E251" s="22" t="n"/>
      <c r="F251" s="24" t="n"/>
      <c r="G251" s="25" t="n"/>
      <c r="H251" s="26">
        <f>IF(A251="","",IFERROR(G251*'Paramètres'!$B$13,0))</f>
        <v/>
      </c>
      <c r="I251" s="26">
        <f>IF(A251="","",IFERROR(G251*'Paramètres'!$B$14,0))</f>
        <v/>
      </c>
      <c r="J251" s="26">
        <f>IF(A251="","",IFERROR(G251+H251+I251,0))</f>
        <v/>
      </c>
      <c r="K251" s="27">
        <f>IF(B251="","",IFERROR(B251+'Paramètres'!$B$15,""))</f>
        <v/>
      </c>
      <c r="L251" s="26">
        <f>IF(A251="","",IFERROR(SUMIFS('Paiements'!$G$5:$G$504,'Paiements'!$C$5:$C$504,A251),0))</f>
        <v/>
      </c>
      <c r="M251" s="26">
        <f>IF(A251="","",IFERROR(MAX(0,J251-L251),0))</f>
        <v/>
      </c>
      <c r="N251" s="28">
        <f>IF(A251="","",IFERROR(IF(M251&lt;=0,"Payée",IF(L251&gt;0,"Partiellement payée",IF(K251&lt;TODAY(),"En retard",IF(K251=TODAY(),"Échue","À venir")))),""))</f>
        <v/>
      </c>
      <c r="O251" s="29">
        <f>IF(K251="","",IFERROR(K251-TODAY(),""))</f>
        <v/>
      </c>
      <c r="P251" s="24" t="n"/>
    </row>
    <row r="252">
      <c r="A252" s="22" t="n"/>
      <c r="B252" s="23" t="n"/>
      <c r="C252" s="24" t="n"/>
      <c r="D252" s="22" t="n"/>
      <c r="E252" s="22" t="n"/>
      <c r="F252" s="24" t="n"/>
      <c r="G252" s="25" t="n"/>
      <c r="H252" s="26">
        <f>IF(A252="","",IFERROR(G252*'Paramètres'!$B$13,0))</f>
        <v/>
      </c>
      <c r="I252" s="26">
        <f>IF(A252="","",IFERROR(G252*'Paramètres'!$B$14,0))</f>
        <v/>
      </c>
      <c r="J252" s="26">
        <f>IF(A252="","",IFERROR(G252+H252+I252,0))</f>
        <v/>
      </c>
      <c r="K252" s="27">
        <f>IF(B252="","",IFERROR(B252+'Paramètres'!$B$15,""))</f>
        <v/>
      </c>
      <c r="L252" s="26">
        <f>IF(A252="","",IFERROR(SUMIFS('Paiements'!$G$5:$G$504,'Paiements'!$C$5:$C$504,A252),0))</f>
        <v/>
      </c>
      <c r="M252" s="26">
        <f>IF(A252="","",IFERROR(MAX(0,J252-L252),0))</f>
        <v/>
      </c>
      <c r="N252" s="28">
        <f>IF(A252="","",IFERROR(IF(M252&lt;=0,"Payée",IF(L252&gt;0,"Partiellement payée",IF(K252&lt;TODAY(),"En retard",IF(K252=TODAY(),"Échue","À venir")))),""))</f>
        <v/>
      </c>
      <c r="O252" s="29">
        <f>IF(K252="","",IFERROR(K252-TODAY(),""))</f>
        <v/>
      </c>
      <c r="P252" s="24" t="n"/>
    </row>
    <row r="253">
      <c r="A253" s="22" t="n"/>
      <c r="B253" s="23" t="n"/>
      <c r="C253" s="24" t="n"/>
      <c r="D253" s="22" t="n"/>
      <c r="E253" s="22" t="n"/>
      <c r="F253" s="24" t="n"/>
      <c r="G253" s="25" t="n"/>
      <c r="H253" s="26">
        <f>IF(A253="","",IFERROR(G253*'Paramètres'!$B$13,0))</f>
        <v/>
      </c>
      <c r="I253" s="26">
        <f>IF(A253="","",IFERROR(G253*'Paramètres'!$B$14,0))</f>
        <v/>
      </c>
      <c r="J253" s="26">
        <f>IF(A253="","",IFERROR(G253+H253+I253,0))</f>
        <v/>
      </c>
      <c r="K253" s="27">
        <f>IF(B253="","",IFERROR(B253+'Paramètres'!$B$15,""))</f>
        <v/>
      </c>
      <c r="L253" s="26">
        <f>IF(A253="","",IFERROR(SUMIFS('Paiements'!$G$5:$G$504,'Paiements'!$C$5:$C$504,A253),0))</f>
        <v/>
      </c>
      <c r="M253" s="26">
        <f>IF(A253="","",IFERROR(MAX(0,J253-L253),0))</f>
        <v/>
      </c>
      <c r="N253" s="28">
        <f>IF(A253="","",IFERROR(IF(M253&lt;=0,"Payée",IF(L253&gt;0,"Partiellement payée",IF(K253&lt;TODAY(),"En retard",IF(K253=TODAY(),"Échue","À venir")))),""))</f>
        <v/>
      </c>
      <c r="O253" s="29">
        <f>IF(K253="","",IFERROR(K253-TODAY(),""))</f>
        <v/>
      </c>
      <c r="P253" s="24" t="n"/>
    </row>
    <row r="254">
      <c r="A254" s="22" t="n"/>
      <c r="B254" s="23" t="n"/>
      <c r="C254" s="24" t="n"/>
      <c r="D254" s="22" t="n"/>
      <c r="E254" s="22" t="n"/>
      <c r="F254" s="24" t="n"/>
      <c r="G254" s="25" t="n"/>
      <c r="H254" s="26">
        <f>IF(A254="","",IFERROR(G254*'Paramètres'!$B$13,0))</f>
        <v/>
      </c>
      <c r="I254" s="26">
        <f>IF(A254="","",IFERROR(G254*'Paramètres'!$B$14,0))</f>
        <v/>
      </c>
      <c r="J254" s="26">
        <f>IF(A254="","",IFERROR(G254+H254+I254,0))</f>
        <v/>
      </c>
      <c r="K254" s="27">
        <f>IF(B254="","",IFERROR(B254+'Paramètres'!$B$15,""))</f>
        <v/>
      </c>
      <c r="L254" s="26">
        <f>IF(A254="","",IFERROR(SUMIFS('Paiements'!$G$5:$G$504,'Paiements'!$C$5:$C$504,A254),0))</f>
        <v/>
      </c>
      <c r="M254" s="26">
        <f>IF(A254="","",IFERROR(MAX(0,J254-L254),0))</f>
        <v/>
      </c>
      <c r="N254" s="28">
        <f>IF(A254="","",IFERROR(IF(M254&lt;=0,"Payée",IF(L254&gt;0,"Partiellement payée",IF(K254&lt;TODAY(),"En retard",IF(K254=TODAY(),"Échue","À venir")))),""))</f>
        <v/>
      </c>
      <c r="O254" s="29">
        <f>IF(K254="","",IFERROR(K254-TODAY(),""))</f>
        <v/>
      </c>
      <c r="P254" s="24" t="n"/>
    </row>
    <row r="255">
      <c r="A255" s="22" t="n"/>
      <c r="B255" s="23" t="n"/>
      <c r="C255" s="24" t="n"/>
      <c r="D255" s="22" t="n"/>
      <c r="E255" s="22" t="n"/>
      <c r="F255" s="24" t="n"/>
      <c r="G255" s="25" t="n"/>
      <c r="H255" s="26">
        <f>IF(A255="","",IFERROR(G255*'Paramètres'!$B$13,0))</f>
        <v/>
      </c>
      <c r="I255" s="26">
        <f>IF(A255="","",IFERROR(G255*'Paramètres'!$B$14,0))</f>
        <v/>
      </c>
      <c r="J255" s="26">
        <f>IF(A255="","",IFERROR(G255+H255+I255,0))</f>
        <v/>
      </c>
      <c r="K255" s="27">
        <f>IF(B255="","",IFERROR(B255+'Paramètres'!$B$15,""))</f>
        <v/>
      </c>
      <c r="L255" s="26">
        <f>IF(A255="","",IFERROR(SUMIFS('Paiements'!$G$5:$G$504,'Paiements'!$C$5:$C$504,A255),0))</f>
        <v/>
      </c>
      <c r="M255" s="26">
        <f>IF(A255="","",IFERROR(MAX(0,J255-L255),0))</f>
        <v/>
      </c>
      <c r="N255" s="28">
        <f>IF(A255="","",IFERROR(IF(M255&lt;=0,"Payée",IF(L255&gt;0,"Partiellement payée",IF(K255&lt;TODAY(),"En retard",IF(K255=TODAY(),"Échue","À venir")))),""))</f>
        <v/>
      </c>
      <c r="O255" s="29">
        <f>IF(K255="","",IFERROR(K255-TODAY(),""))</f>
        <v/>
      </c>
      <c r="P255" s="24" t="n"/>
    </row>
    <row r="256">
      <c r="A256" s="22" t="n"/>
      <c r="B256" s="23" t="n"/>
      <c r="C256" s="24" t="n"/>
      <c r="D256" s="22" t="n"/>
      <c r="E256" s="22" t="n"/>
      <c r="F256" s="24" t="n"/>
      <c r="G256" s="25" t="n"/>
      <c r="H256" s="26">
        <f>IF(A256="","",IFERROR(G256*'Paramètres'!$B$13,0))</f>
        <v/>
      </c>
      <c r="I256" s="26">
        <f>IF(A256="","",IFERROR(G256*'Paramètres'!$B$14,0))</f>
        <v/>
      </c>
      <c r="J256" s="26">
        <f>IF(A256="","",IFERROR(G256+H256+I256,0))</f>
        <v/>
      </c>
      <c r="K256" s="27">
        <f>IF(B256="","",IFERROR(B256+'Paramètres'!$B$15,""))</f>
        <v/>
      </c>
      <c r="L256" s="26">
        <f>IF(A256="","",IFERROR(SUMIFS('Paiements'!$G$5:$G$504,'Paiements'!$C$5:$C$504,A256),0))</f>
        <v/>
      </c>
      <c r="M256" s="26">
        <f>IF(A256="","",IFERROR(MAX(0,J256-L256),0))</f>
        <v/>
      </c>
      <c r="N256" s="28">
        <f>IF(A256="","",IFERROR(IF(M256&lt;=0,"Payée",IF(L256&gt;0,"Partiellement payée",IF(K256&lt;TODAY(),"En retard",IF(K256=TODAY(),"Échue","À venir")))),""))</f>
        <v/>
      </c>
      <c r="O256" s="29">
        <f>IF(K256="","",IFERROR(K256-TODAY(),""))</f>
        <v/>
      </c>
      <c r="P256" s="24" t="n"/>
    </row>
    <row r="257">
      <c r="A257" s="22" t="n"/>
      <c r="B257" s="23" t="n"/>
      <c r="C257" s="24" t="n"/>
      <c r="D257" s="22" t="n"/>
      <c r="E257" s="22" t="n"/>
      <c r="F257" s="24" t="n"/>
      <c r="G257" s="25" t="n"/>
      <c r="H257" s="26">
        <f>IF(A257="","",IFERROR(G257*'Paramètres'!$B$13,0))</f>
        <v/>
      </c>
      <c r="I257" s="26">
        <f>IF(A257="","",IFERROR(G257*'Paramètres'!$B$14,0))</f>
        <v/>
      </c>
      <c r="J257" s="26">
        <f>IF(A257="","",IFERROR(G257+H257+I257,0))</f>
        <v/>
      </c>
      <c r="K257" s="27">
        <f>IF(B257="","",IFERROR(B257+'Paramètres'!$B$15,""))</f>
        <v/>
      </c>
      <c r="L257" s="26">
        <f>IF(A257="","",IFERROR(SUMIFS('Paiements'!$G$5:$G$504,'Paiements'!$C$5:$C$504,A257),0))</f>
        <v/>
      </c>
      <c r="M257" s="26">
        <f>IF(A257="","",IFERROR(MAX(0,J257-L257),0))</f>
        <v/>
      </c>
      <c r="N257" s="28">
        <f>IF(A257="","",IFERROR(IF(M257&lt;=0,"Payée",IF(L257&gt;0,"Partiellement payée",IF(K257&lt;TODAY(),"En retard",IF(K257=TODAY(),"Échue","À venir")))),""))</f>
        <v/>
      </c>
      <c r="O257" s="29">
        <f>IF(K257="","",IFERROR(K257-TODAY(),""))</f>
        <v/>
      </c>
      <c r="P257" s="24" t="n"/>
    </row>
    <row r="258">
      <c r="A258" s="22" t="n"/>
      <c r="B258" s="23" t="n"/>
      <c r="C258" s="24" t="n"/>
      <c r="D258" s="22" t="n"/>
      <c r="E258" s="22" t="n"/>
      <c r="F258" s="24" t="n"/>
      <c r="G258" s="25" t="n"/>
      <c r="H258" s="26">
        <f>IF(A258="","",IFERROR(G258*'Paramètres'!$B$13,0))</f>
        <v/>
      </c>
      <c r="I258" s="26">
        <f>IF(A258="","",IFERROR(G258*'Paramètres'!$B$14,0))</f>
        <v/>
      </c>
      <c r="J258" s="26">
        <f>IF(A258="","",IFERROR(G258+H258+I258,0))</f>
        <v/>
      </c>
      <c r="K258" s="27">
        <f>IF(B258="","",IFERROR(B258+'Paramètres'!$B$15,""))</f>
        <v/>
      </c>
      <c r="L258" s="26">
        <f>IF(A258="","",IFERROR(SUMIFS('Paiements'!$G$5:$G$504,'Paiements'!$C$5:$C$504,A258),0))</f>
        <v/>
      </c>
      <c r="M258" s="26">
        <f>IF(A258="","",IFERROR(MAX(0,J258-L258),0))</f>
        <v/>
      </c>
      <c r="N258" s="28">
        <f>IF(A258="","",IFERROR(IF(M258&lt;=0,"Payée",IF(L258&gt;0,"Partiellement payée",IF(K258&lt;TODAY(),"En retard",IF(K258=TODAY(),"Échue","À venir")))),""))</f>
        <v/>
      </c>
      <c r="O258" s="29">
        <f>IF(K258="","",IFERROR(K258-TODAY(),""))</f>
        <v/>
      </c>
      <c r="P258" s="24" t="n"/>
    </row>
    <row r="259">
      <c r="A259" s="22" t="n"/>
      <c r="B259" s="23" t="n"/>
      <c r="C259" s="24" t="n"/>
      <c r="D259" s="22" t="n"/>
      <c r="E259" s="22" t="n"/>
      <c r="F259" s="24" t="n"/>
      <c r="G259" s="25" t="n"/>
      <c r="H259" s="26">
        <f>IF(A259="","",IFERROR(G259*'Paramètres'!$B$13,0))</f>
        <v/>
      </c>
      <c r="I259" s="26">
        <f>IF(A259="","",IFERROR(G259*'Paramètres'!$B$14,0))</f>
        <v/>
      </c>
      <c r="J259" s="26">
        <f>IF(A259="","",IFERROR(G259+H259+I259,0))</f>
        <v/>
      </c>
      <c r="K259" s="27">
        <f>IF(B259="","",IFERROR(B259+'Paramètres'!$B$15,""))</f>
        <v/>
      </c>
      <c r="L259" s="26">
        <f>IF(A259="","",IFERROR(SUMIFS('Paiements'!$G$5:$G$504,'Paiements'!$C$5:$C$504,A259),0))</f>
        <v/>
      </c>
      <c r="M259" s="26">
        <f>IF(A259="","",IFERROR(MAX(0,J259-L259),0))</f>
        <v/>
      </c>
      <c r="N259" s="28">
        <f>IF(A259="","",IFERROR(IF(M259&lt;=0,"Payée",IF(L259&gt;0,"Partiellement payée",IF(K259&lt;TODAY(),"En retard",IF(K259=TODAY(),"Échue","À venir")))),""))</f>
        <v/>
      </c>
      <c r="O259" s="29">
        <f>IF(K259="","",IFERROR(K259-TODAY(),""))</f>
        <v/>
      </c>
      <c r="P259" s="24" t="n"/>
    </row>
    <row r="260">
      <c r="A260" s="22" t="n"/>
      <c r="B260" s="23" t="n"/>
      <c r="C260" s="24" t="n"/>
      <c r="D260" s="22" t="n"/>
      <c r="E260" s="22" t="n"/>
      <c r="F260" s="24" t="n"/>
      <c r="G260" s="25" t="n"/>
      <c r="H260" s="26">
        <f>IF(A260="","",IFERROR(G260*'Paramètres'!$B$13,0))</f>
        <v/>
      </c>
      <c r="I260" s="26">
        <f>IF(A260="","",IFERROR(G260*'Paramètres'!$B$14,0))</f>
        <v/>
      </c>
      <c r="J260" s="26">
        <f>IF(A260="","",IFERROR(G260+H260+I260,0))</f>
        <v/>
      </c>
      <c r="K260" s="27">
        <f>IF(B260="","",IFERROR(B260+'Paramètres'!$B$15,""))</f>
        <v/>
      </c>
      <c r="L260" s="26">
        <f>IF(A260="","",IFERROR(SUMIFS('Paiements'!$G$5:$G$504,'Paiements'!$C$5:$C$504,A260),0))</f>
        <v/>
      </c>
      <c r="M260" s="26">
        <f>IF(A260="","",IFERROR(MAX(0,J260-L260),0))</f>
        <v/>
      </c>
      <c r="N260" s="28">
        <f>IF(A260="","",IFERROR(IF(M260&lt;=0,"Payée",IF(L260&gt;0,"Partiellement payée",IF(K260&lt;TODAY(),"En retard",IF(K260=TODAY(),"Échue","À venir")))),""))</f>
        <v/>
      </c>
      <c r="O260" s="29">
        <f>IF(K260="","",IFERROR(K260-TODAY(),""))</f>
        <v/>
      </c>
      <c r="P260" s="24" t="n"/>
    </row>
    <row r="261">
      <c r="A261" s="22" t="n"/>
      <c r="B261" s="23" t="n"/>
      <c r="C261" s="24" t="n"/>
      <c r="D261" s="22" t="n"/>
      <c r="E261" s="22" t="n"/>
      <c r="F261" s="24" t="n"/>
      <c r="G261" s="25" t="n"/>
      <c r="H261" s="26">
        <f>IF(A261="","",IFERROR(G261*'Paramètres'!$B$13,0))</f>
        <v/>
      </c>
      <c r="I261" s="26">
        <f>IF(A261="","",IFERROR(G261*'Paramètres'!$B$14,0))</f>
        <v/>
      </c>
      <c r="J261" s="26">
        <f>IF(A261="","",IFERROR(G261+H261+I261,0))</f>
        <v/>
      </c>
      <c r="K261" s="27">
        <f>IF(B261="","",IFERROR(B261+'Paramètres'!$B$15,""))</f>
        <v/>
      </c>
      <c r="L261" s="26">
        <f>IF(A261="","",IFERROR(SUMIFS('Paiements'!$G$5:$G$504,'Paiements'!$C$5:$C$504,A261),0))</f>
        <v/>
      </c>
      <c r="M261" s="26">
        <f>IF(A261="","",IFERROR(MAX(0,J261-L261),0))</f>
        <v/>
      </c>
      <c r="N261" s="28">
        <f>IF(A261="","",IFERROR(IF(M261&lt;=0,"Payée",IF(L261&gt;0,"Partiellement payée",IF(K261&lt;TODAY(),"En retard",IF(K261=TODAY(),"Échue","À venir")))),""))</f>
        <v/>
      </c>
      <c r="O261" s="29">
        <f>IF(K261="","",IFERROR(K261-TODAY(),""))</f>
        <v/>
      </c>
      <c r="P261" s="24" t="n"/>
    </row>
    <row r="262">
      <c r="A262" s="22" t="n"/>
      <c r="B262" s="23" t="n"/>
      <c r="C262" s="24" t="n"/>
      <c r="D262" s="22" t="n"/>
      <c r="E262" s="22" t="n"/>
      <c r="F262" s="24" t="n"/>
      <c r="G262" s="25" t="n"/>
      <c r="H262" s="26">
        <f>IF(A262="","",IFERROR(G262*'Paramètres'!$B$13,0))</f>
        <v/>
      </c>
      <c r="I262" s="26">
        <f>IF(A262="","",IFERROR(G262*'Paramètres'!$B$14,0))</f>
        <v/>
      </c>
      <c r="J262" s="26">
        <f>IF(A262="","",IFERROR(G262+H262+I262,0))</f>
        <v/>
      </c>
      <c r="K262" s="27">
        <f>IF(B262="","",IFERROR(B262+'Paramètres'!$B$15,""))</f>
        <v/>
      </c>
      <c r="L262" s="26">
        <f>IF(A262="","",IFERROR(SUMIFS('Paiements'!$G$5:$G$504,'Paiements'!$C$5:$C$504,A262),0))</f>
        <v/>
      </c>
      <c r="M262" s="26">
        <f>IF(A262="","",IFERROR(MAX(0,J262-L262),0))</f>
        <v/>
      </c>
      <c r="N262" s="28">
        <f>IF(A262="","",IFERROR(IF(M262&lt;=0,"Payée",IF(L262&gt;0,"Partiellement payée",IF(K262&lt;TODAY(),"En retard",IF(K262=TODAY(),"Échue","À venir")))),""))</f>
        <v/>
      </c>
      <c r="O262" s="29">
        <f>IF(K262="","",IFERROR(K262-TODAY(),""))</f>
        <v/>
      </c>
      <c r="P262" s="24" t="n"/>
    </row>
    <row r="263">
      <c r="A263" s="22" t="n"/>
      <c r="B263" s="23" t="n"/>
      <c r="C263" s="24" t="n"/>
      <c r="D263" s="22" t="n"/>
      <c r="E263" s="22" t="n"/>
      <c r="F263" s="24" t="n"/>
      <c r="G263" s="25" t="n"/>
      <c r="H263" s="26">
        <f>IF(A263="","",IFERROR(G263*'Paramètres'!$B$13,0))</f>
        <v/>
      </c>
      <c r="I263" s="26">
        <f>IF(A263="","",IFERROR(G263*'Paramètres'!$B$14,0))</f>
        <v/>
      </c>
      <c r="J263" s="26">
        <f>IF(A263="","",IFERROR(G263+H263+I263,0))</f>
        <v/>
      </c>
      <c r="K263" s="27">
        <f>IF(B263="","",IFERROR(B263+'Paramètres'!$B$15,""))</f>
        <v/>
      </c>
      <c r="L263" s="26">
        <f>IF(A263="","",IFERROR(SUMIFS('Paiements'!$G$5:$G$504,'Paiements'!$C$5:$C$504,A263),0))</f>
        <v/>
      </c>
      <c r="M263" s="26">
        <f>IF(A263="","",IFERROR(MAX(0,J263-L263),0))</f>
        <v/>
      </c>
      <c r="N263" s="28">
        <f>IF(A263="","",IFERROR(IF(M263&lt;=0,"Payée",IF(L263&gt;0,"Partiellement payée",IF(K263&lt;TODAY(),"En retard",IF(K263=TODAY(),"Échue","À venir")))),""))</f>
        <v/>
      </c>
      <c r="O263" s="29">
        <f>IF(K263="","",IFERROR(K263-TODAY(),""))</f>
        <v/>
      </c>
      <c r="P263" s="24" t="n"/>
    </row>
    <row r="264">
      <c r="A264" s="22" t="n"/>
      <c r="B264" s="23" t="n"/>
      <c r="C264" s="24" t="n"/>
      <c r="D264" s="22" t="n"/>
      <c r="E264" s="22" t="n"/>
      <c r="F264" s="24" t="n"/>
      <c r="G264" s="25" t="n"/>
      <c r="H264" s="26">
        <f>IF(A264="","",IFERROR(G264*'Paramètres'!$B$13,0))</f>
        <v/>
      </c>
      <c r="I264" s="26">
        <f>IF(A264="","",IFERROR(G264*'Paramètres'!$B$14,0))</f>
        <v/>
      </c>
      <c r="J264" s="26">
        <f>IF(A264="","",IFERROR(G264+H264+I264,0))</f>
        <v/>
      </c>
      <c r="K264" s="27">
        <f>IF(B264="","",IFERROR(B264+'Paramètres'!$B$15,""))</f>
        <v/>
      </c>
      <c r="L264" s="26">
        <f>IF(A264="","",IFERROR(SUMIFS('Paiements'!$G$5:$G$504,'Paiements'!$C$5:$C$504,A264),0))</f>
        <v/>
      </c>
      <c r="M264" s="26">
        <f>IF(A264="","",IFERROR(MAX(0,J264-L264),0))</f>
        <v/>
      </c>
      <c r="N264" s="28">
        <f>IF(A264="","",IFERROR(IF(M264&lt;=0,"Payée",IF(L264&gt;0,"Partiellement payée",IF(K264&lt;TODAY(),"En retard",IF(K264=TODAY(),"Échue","À venir")))),""))</f>
        <v/>
      </c>
      <c r="O264" s="29">
        <f>IF(K264="","",IFERROR(K264-TODAY(),""))</f>
        <v/>
      </c>
      <c r="P264" s="24" t="n"/>
    </row>
    <row r="265">
      <c r="A265" s="22" t="n"/>
      <c r="B265" s="23" t="n"/>
      <c r="C265" s="24" t="n"/>
      <c r="D265" s="22" t="n"/>
      <c r="E265" s="22" t="n"/>
      <c r="F265" s="24" t="n"/>
      <c r="G265" s="25" t="n"/>
      <c r="H265" s="26">
        <f>IF(A265="","",IFERROR(G265*'Paramètres'!$B$13,0))</f>
        <v/>
      </c>
      <c r="I265" s="26">
        <f>IF(A265="","",IFERROR(G265*'Paramètres'!$B$14,0))</f>
        <v/>
      </c>
      <c r="J265" s="26">
        <f>IF(A265="","",IFERROR(G265+H265+I265,0))</f>
        <v/>
      </c>
      <c r="K265" s="27">
        <f>IF(B265="","",IFERROR(B265+'Paramètres'!$B$15,""))</f>
        <v/>
      </c>
      <c r="L265" s="26">
        <f>IF(A265="","",IFERROR(SUMIFS('Paiements'!$G$5:$G$504,'Paiements'!$C$5:$C$504,A265),0))</f>
        <v/>
      </c>
      <c r="M265" s="26">
        <f>IF(A265="","",IFERROR(MAX(0,J265-L265),0))</f>
        <v/>
      </c>
      <c r="N265" s="28">
        <f>IF(A265="","",IFERROR(IF(M265&lt;=0,"Payée",IF(L265&gt;0,"Partiellement payée",IF(K265&lt;TODAY(),"En retard",IF(K265=TODAY(),"Échue","À venir")))),""))</f>
        <v/>
      </c>
      <c r="O265" s="29">
        <f>IF(K265="","",IFERROR(K265-TODAY(),""))</f>
        <v/>
      </c>
      <c r="P265" s="24" t="n"/>
    </row>
    <row r="266">
      <c r="A266" s="22" t="n"/>
      <c r="B266" s="23" t="n"/>
      <c r="C266" s="24" t="n"/>
      <c r="D266" s="22" t="n"/>
      <c r="E266" s="22" t="n"/>
      <c r="F266" s="24" t="n"/>
      <c r="G266" s="25" t="n"/>
      <c r="H266" s="26">
        <f>IF(A266="","",IFERROR(G266*'Paramètres'!$B$13,0))</f>
        <v/>
      </c>
      <c r="I266" s="26">
        <f>IF(A266="","",IFERROR(G266*'Paramètres'!$B$14,0))</f>
        <v/>
      </c>
      <c r="J266" s="26">
        <f>IF(A266="","",IFERROR(G266+H266+I266,0))</f>
        <v/>
      </c>
      <c r="K266" s="27">
        <f>IF(B266="","",IFERROR(B266+'Paramètres'!$B$15,""))</f>
        <v/>
      </c>
      <c r="L266" s="26">
        <f>IF(A266="","",IFERROR(SUMIFS('Paiements'!$G$5:$G$504,'Paiements'!$C$5:$C$504,A266),0))</f>
        <v/>
      </c>
      <c r="M266" s="26">
        <f>IF(A266="","",IFERROR(MAX(0,J266-L266),0))</f>
        <v/>
      </c>
      <c r="N266" s="28">
        <f>IF(A266="","",IFERROR(IF(M266&lt;=0,"Payée",IF(L266&gt;0,"Partiellement payée",IF(K266&lt;TODAY(),"En retard",IF(K266=TODAY(),"Échue","À venir")))),""))</f>
        <v/>
      </c>
      <c r="O266" s="29">
        <f>IF(K266="","",IFERROR(K266-TODAY(),""))</f>
        <v/>
      </c>
      <c r="P266" s="24" t="n"/>
    </row>
    <row r="267">
      <c r="A267" s="22" t="n"/>
      <c r="B267" s="23" t="n"/>
      <c r="C267" s="24" t="n"/>
      <c r="D267" s="22" t="n"/>
      <c r="E267" s="22" t="n"/>
      <c r="F267" s="24" t="n"/>
      <c r="G267" s="25" t="n"/>
      <c r="H267" s="26">
        <f>IF(A267="","",IFERROR(G267*'Paramètres'!$B$13,0))</f>
        <v/>
      </c>
      <c r="I267" s="26">
        <f>IF(A267="","",IFERROR(G267*'Paramètres'!$B$14,0))</f>
        <v/>
      </c>
      <c r="J267" s="26">
        <f>IF(A267="","",IFERROR(G267+H267+I267,0))</f>
        <v/>
      </c>
      <c r="K267" s="27">
        <f>IF(B267="","",IFERROR(B267+'Paramètres'!$B$15,""))</f>
        <v/>
      </c>
      <c r="L267" s="26">
        <f>IF(A267="","",IFERROR(SUMIFS('Paiements'!$G$5:$G$504,'Paiements'!$C$5:$C$504,A267),0))</f>
        <v/>
      </c>
      <c r="M267" s="26">
        <f>IF(A267="","",IFERROR(MAX(0,J267-L267),0))</f>
        <v/>
      </c>
      <c r="N267" s="28">
        <f>IF(A267="","",IFERROR(IF(M267&lt;=0,"Payée",IF(L267&gt;0,"Partiellement payée",IF(K267&lt;TODAY(),"En retard",IF(K267=TODAY(),"Échue","À venir")))),""))</f>
        <v/>
      </c>
      <c r="O267" s="29">
        <f>IF(K267="","",IFERROR(K267-TODAY(),""))</f>
        <v/>
      </c>
      <c r="P267" s="24" t="n"/>
    </row>
    <row r="268">
      <c r="A268" s="22" t="n"/>
      <c r="B268" s="23" t="n"/>
      <c r="C268" s="24" t="n"/>
      <c r="D268" s="22" t="n"/>
      <c r="E268" s="22" t="n"/>
      <c r="F268" s="24" t="n"/>
      <c r="G268" s="25" t="n"/>
      <c r="H268" s="26">
        <f>IF(A268="","",IFERROR(G268*'Paramètres'!$B$13,0))</f>
        <v/>
      </c>
      <c r="I268" s="26">
        <f>IF(A268="","",IFERROR(G268*'Paramètres'!$B$14,0))</f>
        <v/>
      </c>
      <c r="J268" s="26">
        <f>IF(A268="","",IFERROR(G268+H268+I268,0))</f>
        <v/>
      </c>
      <c r="K268" s="27">
        <f>IF(B268="","",IFERROR(B268+'Paramètres'!$B$15,""))</f>
        <v/>
      </c>
      <c r="L268" s="26">
        <f>IF(A268="","",IFERROR(SUMIFS('Paiements'!$G$5:$G$504,'Paiements'!$C$5:$C$504,A268),0))</f>
        <v/>
      </c>
      <c r="M268" s="26">
        <f>IF(A268="","",IFERROR(MAX(0,J268-L268),0))</f>
        <v/>
      </c>
      <c r="N268" s="28">
        <f>IF(A268="","",IFERROR(IF(M268&lt;=0,"Payée",IF(L268&gt;0,"Partiellement payée",IF(K268&lt;TODAY(),"En retard",IF(K268=TODAY(),"Échue","À venir")))),""))</f>
        <v/>
      </c>
      <c r="O268" s="29">
        <f>IF(K268="","",IFERROR(K268-TODAY(),""))</f>
        <v/>
      </c>
      <c r="P268" s="24" t="n"/>
    </row>
    <row r="269">
      <c r="A269" s="22" t="n"/>
      <c r="B269" s="23" t="n"/>
      <c r="C269" s="24" t="n"/>
      <c r="D269" s="22" t="n"/>
      <c r="E269" s="22" t="n"/>
      <c r="F269" s="24" t="n"/>
      <c r="G269" s="25" t="n"/>
      <c r="H269" s="26">
        <f>IF(A269="","",IFERROR(G269*'Paramètres'!$B$13,0))</f>
        <v/>
      </c>
      <c r="I269" s="26">
        <f>IF(A269="","",IFERROR(G269*'Paramètres'!$B$14,0))</f>
        <v/>
      </c>
      <c r="J269" s="26">
        <f>IF(A269="","",IFERROR(G269+H269+I269,0))</f>
        <v/>
      </c>
      <c r="K269" s="27">
        <f>IF(B269="","",IFERROR(B269+'Paramètres'!$B$15,""))</f>
        <v/>
      </c>
      <c r="L269" s="26">
        <f>IF(A269="","",IFERROR(SUMIFS('Paiements'!$G$5:$G$504,'Paiements'!$C$5:$C$504,A269),0))</f>
        <v/>
      </c>
      <c r="M269" s="26">
        <f>IF(A269="","",IFERROR(MAX(0,J269-L269),0))</f>
        <v/>
      </c>
      <c r="N269" s="28">
        <f>IF(A269="","",IFERROR(IF(M269&lt;=0,"Payée",IF(L269&gt;0,"Partiellement payée",IF(K269&lt;TODAY(),"En retard",IF(K269=TODAY(),"Échue","À venir")))),""))</f>
        <v/>
      </c>
      <c r="O269" s="29">
        <f>IF(K269="","",IFERROR(K269-TODAY(),""))</f>
        <v/>
      </c>
      <c r="P269" s="24" t="n"/>
    </row>
    <row r="270">
      <c r="A270" s="22" t="n"/>
      <c r="B270" s="23" t="n"/>
      <c r="C270" s="24" t="n"/>
      <c r="D270" s="22" t="n"/>
      <c r="E270" s="22" t="n"/>
      <c r="F270" s="24" t="n"/>
      <c r="G270" s="25" t="n"/>
      <c r="H270" s="26">
        <f>IF(A270="","",IFERROR(G270*'Paramètres'!$B$13,0))</f>
        <v/>
      </c>
      <c r="I270" s="26">
        <f>IF(A270="","",IFERROR(G270*'Paramètres'!$B$14,0))</f>
        <v/>
      </c>
      <c r="J270" s="26">
        <f>IF(A270="","",IFERROR(G270+H270+I270,0))</f>
        <v/>
      </c>
      <c r="K270" s="27">
        <f>IF(B270="","",IFERROR(B270+'Paramètres'!$B$15,""))</f>
        <v/>
      </c>
      <c r="L270" s="26">
        <f>IF(A270="","",IFERROR(SUMIFS('Paiements'!$G$5:$G$504,'Paiements'!$C$5:$C$504,A270),0))</f>
        <v/>
      </c>
      <c r="M270" s="26">
        <f>IF(A270="","",IFERROR(MAX(0,J270-L270),0))</f>
        <v/>
      </c>
      <c r="N270" s="28">
        <f>IF(A270="","",IFERROR(IF(M270&lt;=0,"Payée",IF(L270&gt;0,"Partiellement payée",IF(K270&lt;TODAY(),"En retard",IF(K270=TODAY(),"Échue","À venir")))),""))</f>
        <v/>
      </c>
      <c r="O270" s="29">
        <f>IF(K270="","",IFERROR(K270-TODAY(),""))</f>
        <v/>
      </c>
      <c r="P270" s="24" t="n"/>
    </row>
    <row r="271">
      <c r="A271" s="22" t="n"/>
      <c r="B271" s="23" t="n"/>
      <c r="C271" s="24" t="n"/>
      <c r="D271" s="22" t="n"/>
      <c r="E271" s="22" t="n"/>
      <c r="F271" s="24" t="n"/>
      <c r="G271" s="25" t="n"/>
      <c r="H271" s="26">
        <f>IF(A271="","",IFERROR(G271*'Paramètres'!$B$13,0))</f>
        <v/>
      </c>
      <c r="I271" s="26">
        <f>IF(A271="","",IFERROR(G271*'Paramètres'!$B$14,0))</f>
        <v/>
      </c>
      <c r="J271" s="26">
        <f>IF(A271="","",IFERROR(G271+H271+I271,0))</f>
        <v/>
      </c>
      <c r="K271" s="27">
        <f>IF(B271="","",IFERROR(B271+'Paramètres'!$B$15,""))</f>
        <v/>
      </c>
      <c r="L271" s="26">
        <f>IF(A271="","",IFERROR(SUMIFS('Paiements'!$G$5:$G$504,'Paiements'!$C$5:$C$504,A271),0))</f>
        <v/>
      </c>
      <c r="M271" s="26">
        <f>IF(A271="","",IFERROR(MAX(0,J271-L271),0))</f>
        <v/>
      </c>
      <c r="N271" s="28">
        <f>IF(A271="","",IFERROR(IF(M271&lt;=0,"Payée",IF(L271&gt;0,"Partiellement payée",IF(K271&lt;TODAY(),"En retard",IF(K271=TODAY(),"Échue","À venir")))),""))</f>
        <v/>
      </c>
      <c r="O271" s="29">
        <f>IF(K271="","",IFERROR(K271-TODAY(),""))</f>
        <v/>
      </c>
      <c r="P271" s="24" t="n"/>
    </row>
    <row r="272">
      <c r="A272" s="22" t="n"/>
      <c r="B272" s="23" t="n"/>
      <c r="C272" s="24" t="n"/>
      <c r="D272" s="22" t="n"/>
      <c r="E272" s="22" t="n"/>
      <c r="F272" s="24" t="n"/>
      <c r="G272" s="25" t="n"/>
      <c r="H272" s="26">
        <f>IF(A272="","",IFERROR(G272*'Paramètres'!$B$13,0))</f>
        <v/>
      </c>
      <c r="I272" s="26">
        <f>IF(A272="","",IFERROR(G272*'Paramètres'!$B$14,0))</f>
        <v/>
      </c>
      <c r="J272" s="26">
        <f>IF(A272="","",IFERROR(G272+H272+I272,0))</f>
        <v/>
      </c>
      <c r="K272" s="27">
        <f>IF(B272="","",IFERROR(B272+'Paramètres'!$B$15,""))</f>
        <v/>
      </c>
      <c r="L272" s="26">
        <f>IF(A272="","",IFERROR(SUMIFS('Paiements'!$G$5:$G$504,'Paiements'!$C$5:$C$504,A272),0))</f>
        <v/>
      </c>
      <c r="M272" s="26">
        <f>IF(A272="","",IFERROR(MAX(0,J272-L272),0))</f>
        <v/>
      </c>
      <c r="N272" s="28">
        <f>IF(A272="","",IFERROR(IF(M272&lt;=0,"Payée",IF(L272&gt;0,"Partiellement payée",IF(K272&lt;TODAY(),"En retard",IF(K272=TODAY(),"Échue","À venir")))),""))</f>
        <v/>
      </c>
      <c r="O272" s="29">
        <f>IF(K272="","",IFERROR(K272-TODAY(),""))</f>
        <v/>
      </c>
      <c r="P272" s="24" t="n"/>
    </row>
    <row r="273">
      <c r="A273" s="22" t="n"/>
      <c r="B273" s="23" t="n"/>
      <c r="C273" s="24" t="n"/>
      <c r="D273" s="22" t="n"/>
      <c r="E273" s="22" t="n"/>
      <c r="F273" s="24" t="n"/>
      <c r="G273" s="25" t="n"/>
      <c r="H273" s="26">
        <f>IF(A273="","",IFERROR(G273*'Paramètres'!$B$13,0))</f>
        <v/>
      </c>
      <c r="I273" s="26">
        <f>IF(A273="","",IFERROR(G273*'Paramètres'!$B$14,0))</f>
        <v/>
      </c>
      <c r="J273" s="26">
        <f>IF(A273="","",IFERROR(G273+H273+I273,0))</f>
        <v/>
      </c>
      <c r="K273" s="27">
        <f>IF(B273="","",IFERROR(B273+'Paramètres'!$B$15,""))</f>
        <v/>
      </c>
      <c r="L273" s="26">
        <f>IF(A273="","",IFERROR(SUMIFS('Paiements'!$G$5:$G$504,'Paiements'!$C$5:$C$504,A273),0))</f>
        <v/>
      </c>
      <c r="M273" s="26">
        <f>IF(A273="","",IFERROR(MAX(0,J273-L273),0))</f>
        <v/>
      </c>
      <c r="N273" s="28">
        <f>IF(A273="","",IFERROR(IF(M273&lt;=0,"Payée",IF(L273&gt;0,"Partiellement payée",IF(K273&lt;TODAY(),"En retard",IF(K273=TODAY(),"Échue","À venir")))),""))</f>
        <v/>
      </c>
      <c r="O273" s="29">
        <f>IF(K273="","",IFERROR(K273-TODAY(),""))</f>
        <v/>
      </c>
      <c r="P273" s="24" t="n"/>
    </row>
    <row r="274">
      <c r="A274" s="22" t="n"/>
      <c r="B274" s="23" t="n"/>
      <c r="C274" s="24" t="n"/>
      <c r="D274" s="22" t="n"/>
      <c r="E274" s="22" t="n"/>
      <c r="F274" s="24" t="n"/>
      <c r="G274" s="25" t="n"/>
      <c r="H274" s="26">
        <f>IF(A274="","",IFERROR(G274*'Paramètres'!$B$13,0))</f>
        <v/>
      </c>
      <c r="I274" s="26">
        <f>IF(A274="","",IFERROR(G274*'Paramètres'!$B$14,0))</f>
        <v/>
      </c>
      <c r="J274" s="26">
        <f>IF(A274="","",IFERROR(G274+H274+I274,0))</f>
        <v/>
      </c>
      <c r="K274" s="27">
        <f>IF(B274="","",IFERROR(B274+'Paramètres'!$B$15,""))</f>
        <v/>
      </c>
      <c r="L274" s="26">
        <f>IF(A274="","",IFERROR(SUMIFS('Paiements'!$G$5:$G$504,'Paiements'!$C$5:$C$504,A274),0))</f>
        <v/>
      </c>
      <c r="M274" s="26">
        <f>IF(A274="","",IFERROR(MAX(0,J274-L274),0))</f>
        <v/>
      </c>
      <c r="N274" s="28">
        <f>IF(A274="","",IFERROR(IF(M274&lt;=0,"Payée",IF(L274&gt;0,"Partiellement payée",IF(K274&lt;TODAY(),"En retard",IF(K274=TODAY(),"Échue","À venir")))),""))</f>
        <v/>
      </c>
      <c r="O274" s="29">
        <f>IF(K274="","",IFERROR(K274-TODAY(),""))</f>
        <v/>
      </c>
      <c r="P274" s="24" t="n"/>
    </row>
    <row r="275">
      <c r="A275" s="22" t="n"/>
      <c r="B275" s="23" t="n"/>
      <c r="C275" s="24" t="n"/>
      <c r="D275" s="22" t="n"/>
      <c r="E275" s="22" t="n"/>
      <c r="F275" s="24" t="n"/>
      <c r="G275" s="25" t="n"/>
      <c r="H275" s="26">
        <f>IF(A275="","",IFERROR(G275*'Paramètres'!$B$13,0))</f>
        <v/>
      </c>
      <c r="I275" s="26">
        <f>IF(A275="","",IFERROR(G275*'Paramètres'!$B$14,0))</f>
        <v/>
      </c>
      <c r="J275" s="26">
        <f>IF(A275="","",IFERROR(G275+H275+I275,0))</f>
        <v/>
      </c>
      <c r="K275" s="27">
        <f>IF(B275="","",IFERROR(B275+'Paramètres'!$B$15,""))</f>
        <v/>
      </c>
      <c r="L275" s="26">
        <f>IF(A275="","",IFERROR(SUMIFS('Paiements'!$G$5:$G$504,'Paiements'!$C$5:$C$504,A275),0))</f>
        <v/>
      </c>
      <c r="M275" s="26">
        <f>IF(A275="","",IFERROR(MAX(0,J275-L275),0))</f>
        <v/>
      </c>
      <c r="N275" s="28">
        <f>IF(A275="","",IFERROR(IF(M275&lt;=0,"Payée",IF(L275&gt;0,"Partiellement payée",IF(K275&lt;TODAY(),"En retard",IF(K275=TODAY(),"Échue","À venir")))),""))</f>
        <v/>
      </c>
      <c r="O275" s="29">
        <f>IF(K275="","",IFERROR(K275-TODAY(),""))</f>
        <v/>
      </c>
      <c r="P275" s="24" t="n"/>
    </row>
    <row r="276">
      <c r="A276" s="22" t="n"/>
      <c r="B276" s="23" t="n"/>
      <c r="C276" s="24" t="n"/>
      <c r="D276" s="22" t="n"/>
      <c r="E276" s="22" t="n"/>
      <c r="F276" s="24" t="n"/>
      <c r="G276" s="25" t="n"/>
      <c r="H276" s="26">
        <f>IF(A276="","",IFERROR(G276*'Paramètres'!$B$13,0))</f>
        <v/>
      </c>
      <c r="I276" s="26">
        <f>IF(A276="","",IFERROR(G276*'Paramètres'!$B$14,0))</f>
        <v/>
      </c>
      <c r="J276" s="26">
        <f>IF(A276="","",IFERROR(G276+H276+I276,0))</f>
        <v/>
      </c>
      <c r="K276" s="27">
        <f>IF(B276="","",IFERROR(B276+'Paramètres'!$B$15,""))</f>
        <v/>
      </c>
      <c r="L276" s="26">
        <f>IF(A276="","",IFERROR(SUMIFS('Paiements'!$G$5:$G$504,'Paiements'!$C$5:$C$504,A276),0))</f>
        <v/>
      </c>
      <c r="M276" s="26">
        <f>IF(A276="","",IFERROR(MAX(0,J276-L276),0))</f>
        <v/>
      </c>
      <c r="N276" s="28">
        <f>IF(A276="","",IFERROR(IF(M276&lt;=0,"Payée",IF(L276&gt;0,"Partiellement payée",IF(K276&lt;TODAY(),"En retard",IF(K276=TODAY(),"Échue","À venir")))),""))</f>
        <v/>
      </c>
      <c r="O276" s="29">
        <f>IF(K276="","",IFERROR(K276-TODAY(),""))</f>
        <v/>
      </c>
      <c r="P276" s="24" t="n"/>
    </row>
    <row r="277">
      <c r="A277" s="22" t="n"/>
      <c r="B277" s="23" t="n"/>
      <c r="C277" s="24" t="n"/>
      <c r="D277" s="22" t="n"/>
      <c r="E277" s="22" t="n"/>
      <c r="F277" s="24" t="n"/>
      <c r="G277" s="25" t="n"/>
      <c r="H277" s="26">
        <f>IF(A277="","",IFERROR(G277*'Paramètres'!$B$13,0))</f>
        <v/>
      </c>
      <c r="I277" s="26">
        <f>IF(A277="","",IFERROR(G277*'Paramètres'!$B$14,0))</f>
        <v/>
      </c>
      <c r="J277" s="26">
        <f>IF(A277="","",IFERROR(G277+H277+I277,0))</f>
        <v/>
      </c>
      <c r="K277" s="27">
        <f>IF(B277="","",IFERROR(B277+'Paramètres'!$B$15,""))</f>
        <v/>
      </c>
      <c r="L277" s="26">
        <f>IF(A277="","",IFERROR(SUMIFS('Paiements'!$G$5:$G$504,'Paiements'!$C$5:$C$504,A277),0))</f>
        <v/>
      </c>
      <c r="M277" s="26">
        <f>IF(A277="","",IFERROR(MAX(0,J277-L277),0))</f>
        <v/>
      </c>
      <c r="N277" s="28">
        <f>IF(A277="","",IFERROR(IF(M277&lt;=0,"Payée",IF(L277&gt;0,"Partiellement payée",IF(K277&lt;TODAY(),"En retard",IF(K277=TODAY(),"Échue","À venir")))),""))</f>
        <v/>
      </c>
      <c r="O277" s="29">
        <f>IF(K277="","",IFERROR(K277-TODAY(),""))</f>
        <v/>
      </c>
      <c r="P277" s="24" t="n"/>
    </row>
    <row r="278">
      <c r="A278" s="22" t="n"/>
      <c r="B278" s="23" t="n"/>
      <c r="C278" s="24" t="n"/>
      <c r="D278" s="22" t="n"/>
      <c r="E278" s="22" t="n"/>
      <c r="F278" s="24" t="n"/>
      <c r="G278" s="25" t="n"/>
      <c r="H278" s="26">
        <f>IF(A278="","",IFERROR(G278*'Paramètres'!$B$13,0))</f>
        <v/>
      </c>
      <c r="I278" s="26">
        <f>IF(A278="","",IFERROR(G278*'Paramètres'!$B$14,0))</f>
        <v/>
      </c>
      <c r="J278" s="26">
        <f>IF(A278="","",IFERROR(G278+H278+I278,0))</f>
        <v/>
      </c>
      <c r="K278" s="27">
        <f>IF(B278="","",IFERROR(B278+'Paramètres'!$B$15,""))</f>
        <v/>
      </c>
      <c r="L278" s="26">
        <f>IF(A278="","",IFERROR(SUMIFS('Paiements'!$G$5:$G$504,'Paiements'!$C$5:$C$504,A278),0))</f>
        <v/>
      </c>
      <c r="M278" s="26">
        <f>IF(A278="","",IFERROR(MAX(0,J278-L278),0))</f>
        <v/>
      </c>
      <c r="N278" s="28">
        <f>IF(A278="","",IFERROR(IF(M278&lt;=0,"Payée",IF(L278&gt;0,"Partiellement payée",IF(K278&lt;TODAY(),"En retard",IF(K278=TODAY(),"Échue","À venir")))),""))</f>
        <v/>
      </c>
      <c r="O278" s="29">
        <f>IF(K278="","",IFERROR(K278-TODAY(),""))</f>
        <v/>
      </c>
      <c r="P278" s="24" t="n"/>
    </row>
    <row r="279">
      <c r="A279" s="22" t="n"/>
      <c r="B279" s="23" t="n"/>
      <c r="C279" s="24" t="n"/>
      <c r="D279" s="22" t="n"/>
      <c r="E279" s="22" t="n"/>
      <c r="F279" s="24" t="n"/>
      <c r="G279" s="25" t="n"/>
      <c r="H279" s="26">
        <f>IF(A279="","",IFERROR(G279*'Paramètres'!$B$13,0))</f>
        <v/>
      </c>
      <c r="I279" s="26">
        <f>IF(A279="","",IFERROR(G279*'Paramètres'!$B$14,0))</f>
        <v/>
      </c>
      <c r="J279" s="26">
        <f>IF(A279="","",IFERROR(G279+H279+I279,0))</f>
        <v/>
      </c>
      <c r="K279" s="27">
        <f>IF(B279="","",IFERROR(B279+'Paramètres'!$B$15,""))</f>
        <v/>
      </c>
      <c r="L279" s="26">
        <f>IF(A279="","",IFERROR(SUMIFS('Paiements'!$G$5:$G$504,'Paiements'!$C$5:$C$504,A279),0))</f>
        <v/>
      </c>
      <c r="M279" s="26">
        <f>IF(A279="","",IFERROR(MAX(0,J279-L279),0))</f>
        <v/>
      </c>
      <c r="N279" s="28">
        <f>IF(A279="","",IFERROR(IF(M279&lt;=0,"Payée",IF(L279&gt;0,"Partiellement payée",IF(K279&lt;TODAY(),"En retard",IF(K279=TODAY(),"Échue","À venir")))),""))</f>
        <v/>
      </c>
      <c r="O279" s="29">
        <f>IF(K279="","",IFERROR(K279-TODAY(),""))</f>
        <v/>
      </c>
      <c r="P279" s="24" t="n"/>
    </row>
    <row r="280">
      <c r="A280" s="22" t="n"/>
      <c r="B280" s="23" t="n"/>
      <c r="C280" s="24" t="n"/>
      <c r="D280" s="22" t="n"/>
      <c r="E280" s="22" t="n"/>
      <c r="F280" s="24" t="n"/>
      <c r="G280" s="25" t="n"/>
      <c r="H280" s="26">
        <f>IF(A280="","",IFERROR(G280*'Paramètres'!$B$13,0))</f>
        <v/>
      </c>
      <c r="I280" s="26">
        <f>IF(A280="","",IFERROR(G280*'Paramètres'!$B$14,0))</f>
        <v/>
      </c>
      <c r="J280" s="26">
        <f>IF(A280="","",IFERROR(G280+H280+I280,0))</f>
        <v/>
      </c>
      <c r="K280" s="27">
        <f>IF(B280="","",IFERROR(B280+'Paramètres'!$B$15,""))</f>
        <v/>
      </c>
      <c r="L280" s="26">
        <f>IF(A280="","",IFERROR(SUMIFS('Paiements'!$G$5:$G$504,'Paiements'!$C$5:$C$504,A280),0))</f>
        <v/>
      </c>
      <c r="M280" s="26">
        <f>IF(A280="","",IFERROR(MAX(0,J280-L280),0))</f>
        <v/>
      </c>
      <c r="N280" s="28">
        <f>IF(A280="","",IFERROR(IF(M280&lt;=0,"Payée",IF(L280&gt;0,"Partiellement payée",IF(K280&lt;TODAY(),"En retard",IF(K280=TODAY(),"Échue","À venir")))),""))</f>
        <v/>
      </c>
      <c r="O280" s="29">
        <f>IF(K280="","",IFERROR(K280-TODAY(),""))</f>
        <v/>
      </c>
      <c r="P280" s="24" t="n"/>
    </row>
    <row r="281">
      <c r="A281" s="22" t="n"/>
      <c r="B281" s="23" t="n"/>
      <c r="C281" s="24" t="n"/>
      <c r="D281" s="22" t="n"/>
      <c r="E281" s="22" t="n"/>
      <c r="F281" s="24" t="n"/>
      <c r="G281" s="25" t="n"/>
      <c r="H281" s="26">
        <f>IF(A281="","",IFERROR(G281*'Paramètres'!$B$13,0))</f>
        <v/>
      </c>
      <c r="I281" s="26">
        <f>IF(A281="","",IFERROR(G281*'Paramètres'!$B$14,0))</f>
        <v/>
      </c>
      <c r="J281" s="26">
        <f>IF(A281="","",IFERROR(G281+H281+I281,0))</f>
        <v/>
      </c>
      <c r="K281" s="27">
        <f>IF(B281="","",IFERROR(B281+'Paramètres'!$B$15,""))</f>
        <v/>
      </c>
      <c r="L281" s="26">
        <f>IF(A281="","",IFERROR(SUMIFS('Paiements'!$G$5:$G$504,'Paiements'!$C$5:$C$504,A281),0))</f>
        <v/>
      </c>
      <c r="M281" s="26">
        <f>IF(A281="","",IFERROR(MAX(0,J281-L281),0))</f>
        <v/>
      </c>
      <c r="N281" s="28">
        <f>IF(A281="","",IFERROR(IF(M281&lt;=0,"Payée",IF(L281&gt;0,"Partiellement payée",IF(K281&lt;TODAY(),"En retard",IF(K281=TODAY(),"Échue","À venir")))),""))</f>
        <v/>
      </c>
      <c r="O281" s="29">
        <f>IF(K281="","",IFERROR(K281-TODAY(),""))</f>
        <v/>
      </c>
      <c r="P281" s="24" t="n"/>
    </row>
    <row r="282">
      <c r="A282" s="22" t="n"/>
      <c r="B282" s="23" t="n"/>
      <c r="C282" s="24" t="n"/>
      <c r="D282" s="22" t="n"/>
      <c r="E282" s="22" t="n"/>
      <c r="F282" s="24" t="n"/>
      <c r="G282" s="25" t="n"/>
      <c r="H282" s="26">
        <f>IF(A282="","",IFERROR(G282*'Paramètres'!$B$13,0))</f>
        <v/>
      </c>
      <c r="I282" s="26">
        <f>IF(A282="","",IFERROR(G282*'Paramètres'!$B$14,0))</f>
        <v/>
      </c>
      <c r="J282" s="26">
        <f>IF(A282="","",IFERROR(G282+H282+I282,0))</f>
        <v/>
      </c>
      <c r="K282" s="27">
        <f>IF(B282="","",IFERROR(B282+'Paramètres'!$B$15,""))</f>
        <v/>
      </c>
      <c r="L282" s="26">
        <f>IF(A282="","",IFERROR(SUMIFS('Paiements'!$G$5:$G$504,'Paiements'!$C$5:$C$504,A282),0))</f>
        <v/>
      </c>
      <c r="M282" s="26">
        <f>IF(A282="","",IFERROR(MAX(0,J282-L282),0))</f>
        <v/>
      </c>
      <c r="N282" s="28">
        <f>IF(A282="","",IFERROR(IF(M282&lt;=0,"Payée",IF(L282&gt;0,"Partiellement payée",IF(K282&lt;TODAY(),"En retard",IF(K282=TODAY(),"Échue","À venir")))),""))</f>
        <v/>
      </c>
      <c r="O282" s="29">
        <f>IF(K282="","",IFERROR(K282-TODAY(),""))</f>
        <v/>
      </c>
      <c r="P282" s="24" t="n"/>
    </row>
    <row r="283">
      <c r="A283" s="22" t="n"/>
      <c r="B283" s="23" t="n"/>
      <c r="C283" s="24" t="n"/>
      <c r="D283" s="22" t="n"/>
      <c r="E283" s="22" t="n"/>
      <c r="F283" s="24" t="n"/>
      <c r="G283" s="25" t="n"/>
      <c r="H283" s="26">
        <f>IF(A283="","",IFERROR(G283*'Paramètres'!$B$13,0))</f>
        <v/>
      </c>
      <c r="I283" s="26">
        <f>IF(A283="","",IFERROR(G283*'Paramètres'!$B$14,0))</f>
        <v/>
      </c>
      <c r="J283" s="26">
        <f>IF(A283="","",IFERROR(G283+H283+I283,0))</f>
        <v/>
      </c>
      <c r="K283" s="27">
        <f>IF(B283="","",IFERROR(B283+'Paramètres'!$B$15,""))</f>
        <v/>
      </c>
      <c r="L283" s="26">
        <f>IF(A283="","",IFERROR(SUMIFS('Paiements'!$G$5:$G$504,'Paiements'!$C$5:$C$504,A283),0))</f>
        <v/>
      </c>
      <c r="M283" s="26">
        <f>IF(A283="","",IFERROR(MAX(0,J283-L283),0))</f>
        <v/>
      </c>
      <c r="N283" s="28">
        <f>IF(A283="","",IFERROR(IF(M283&lt;=0,"Payée",IF(L283&gt;0,"Partiellement payée",IF(K283&lt;TODAY(),"En retard",IF(K283=TODAY(),"Échue","À venir")))),""))</f>
        <v/>
      </c>
      <c r="O283" s="29">
        <f>IF(K283="","",IFERROR(K283-TODAY(),""))</f>
        <v/>
      </c>
      <c r="P283" s="24" t="n"/>
    </row>
    <row r="284">
      <c r="A284" s="22" t="n"/>
      <c r="B284" s="23" t="n"/>
      <c r="C284" s="24" t="n"/>
      <c r="D284" s="22" t="n"/>
      <c r="E284" s="22" t="n"/>
      <c r="F284" s="24" t="n"/>
      <c r="G284" s="25" t="n"/>
      <c r="H284" s="26">
        <f>IF(A284="","",IFERROR(G284*'Paramètres'!$B$13,0))</f>
        <v/>
      </c>
      <c r="I284" s="26">
        <f>IF(A284="","",IFERROR(G284*'Paramètres'!$B$14,0))</f>
        <v/>
      </c>
      <c r="J284" s="26">
        <f>IF(A284="","",IFERROR(G284+H284+I284,0))</f>
        <v/>
      </c>
      <c r="K284" s="27">
        <f>IF(B284="","",IFERROR(B284+'Paramètres'!$B$15,""))</f>
        <v/>
      </c>
      <c r="L284" s="26">
        <f>IF(A284="","",IFERROR(SUMIFS('Paiements'!$G$5:$G$504,'Paiements'!$C$5:$C$504,A284),0))</f>
        <v/>
      </c>
      <c r="M284" s="26">
        <f>IF(A284="","",IFERROR(MAX(0,J284-L284),0))</f>
        <v/>
      </c>
      <c r="N284" s="28">
        <f>IF(A284="","",IFERROR(IF(M284&lt;=0,"Payée",IF(L284&gt;0,"Partiellement payée",IF(K284&lt;TODAY(),"En retard",IF(K284=TODAY(),"Échue","À venir")))),""))</f>
        <v/>
      </c>
      <c r="O284" s="29">
        <f>IF(K284="","",IFERROR(K284-TODAY(),""))</f>
        <v/>
      </c>
      <c r="P284" s="24" t="n"/>
    </row>
    <row r="285">
      <c r="A285" s="22" t="n"/>
      <c r="B285" s="23" t="n"/>
      <c r="C285" s="24" t="n"/>
      <c r="D285" s="22" t="n"/>
      <c r="E285" s="22" t="n"/>
      <c r="F285" s="24" t="n"/>
      <c r="G285" s="25" t="n"/>
      <c r="H285" s="26">
        <f>IF(A285="","",IFERROR(G285*'Paramètres'!$B$13,0))</f>
        <v/>
      </c>
      <c r="I285" s="26">
        <f>IF(A285="","",IFERROR(G285*'Paramètres'!$B$14,0))</f>
        <v/>
      </c>
      <c r="J285" s="26">
        <f>IF(A285="","",IFERROR(G285+H285+I285,0))</f>
        <v/>
      </c>
      <c r="K285" s="27">
        <f>IF(B285="","",IFERROR(B285+'Paramètres'!$B$15,""))</f>
        <v/>
      </c>
      <c r="L285" s="26">
        <f>IF(A285="","",IFERROR(SUMIFS('Paiements'!$G$5:$G$504,'Paiements'!$C$5:$C$504,A285),0))</f>
        <v/>
      </c>
      <c r="M285" s="26">
        <f>IF(A285="","",IFERROR(MAX(0,J285-L285),0))</f>
        <v/>
      </c>
      <c r="N285" s="28">
        <f>IF(A285="","",IFERROR(IF(M285&lt;=0,"Payée",IF(L285&gt;0,"Partiellement payée",IF(K285&lt;TODAY(),"En retard",IF(K285=TODAY(),"Échue","À venir")))),""))</f>
        <v/>
      </c>
      <c r="O285" s="29">
        <f>IF(K285="","",IFERROR(K285-TODAY(),""))</f>
        <v/>
      </c>
      <c r="P285" s="24" t="n"/>
    </row>
    <row r="286">
      <c r="A286" s="22" t="n"/>
      <c r="B286" s="23" t="n"/>
      <c r="C286" s="24" t="n"/>
      <c r="D286" s="22" t="n"/>
      <c r="E286" s="22" t="n"/>
      <c r="F286" s="24" t="n"/>
      <c r="G286" s="25" t="n"/>
      <c r="H286" s="26">
        <f>IF(A286="","",IFERROR(G286*'Paramètres'!$B$13,0))</f>
        <v/>
      </c>
      <c r="I286" s="26">
        <f>IF(A286="","",IFERROR(G286*'Paramètres'!$B$14,0))</f>
        <v/>
      </c>
      <c r="J286" s="26">
        <f>IF(A286="","",IFERROR(G286+H286+I286,0))</f>
        <v/>
      </c>
      <c r="K286" s="27">
        <f>IF(B286="","",IFERROR(B286+'Paramètres'!$B$15,""))</f>
        <v/>
      </c>
      <c r="L286" s="26">
        <f>IF(A286="","",IFERROR(SUMIFS('Paiements'!$G$5:$G$504,'Paiements'!$C$5:$C$504,A286),0))</f>
        <v/>
      </c>
      <c r="M286" s="26">
        <f>IF(A286="","",IFERROR(MAX(0,J286-L286),0))</f>
        <v/>
      </c>
      <c r="N286" s="28">
        <f>IF(A286="","",IFERROR(IF(M286&lt;=0,"Payée",IF(L286&gt;0,"Partiellement payée",IF(K286&lt;TODAY(),"En retard",IF(K286=TODAY(),"Échue","À venir")))),""))</f>
        <v/>
      </c>
      <c r="O286" s="29">
        <f>IF(K286="","",IFERROR(K286-TODAY(),""))</f>
        <v/>
      </c>
      <c r="P286" s="24" t="n"/>
    </row>
    <row r="287">
      <c r="A287" s="22" t="n"/>
      <c r="B287" s="23" t="n"/>
      <c r="C287" s="24" t="n"/>
      <c r="D287" s="22" t="n"/>
      <c r="E287" s="22" t="n"/>
      <c r="F287" s="24" t="n"/>
      <c r="G287" s="25" t="n"/>
      <c r="H287" s="26">
        <f>IF(A287="","",IFERROR(G287*'Paramètres'!$B$13,0))</f>
        <v/>
      </c>
      <c r="I287" s="26">
        <f>IF(A287="","",IFERROR(G287*'Paramètres'!$B$14,0))</f>
        <v/>
      </c>
      <c r="J287" s="26">
        <f>IF(A287="","",IFERROR(G287+H287+I287,0))</f>
        <v/>
      </c>
      <c r="K287" s="27">
        <f>IF(B287="","",IFERROR(B287+'Paramètres'!$B$15,""))</f>
        <v/>
      </c>
      <c r="L287" s="26">
        <f>IF(A287="","",IFERROR(SUMIFS('Paiements'!$G$5:$G$504,'Paiements'!$C$5:$C$504,A287),0))</f>
        <v/>
      </c>
      <c r="M287" s="26">
        <f>IF(A287="","",IFERROR(MAX(0,J287-L287),0))</f>
        <v/>
      </c>
      <c r="N287" s="28">
        <f>IF(A287="","",IFERROR(IF(M287&lt;=0,"Payée",IF(L287&gt;0,"Partiellement payée",IF(K287&lt;TODAY(),"En retard",IF(K287=TODAY(),"Échue","À venir")))),""))</f>
        <v/>
      </c>
      <c r="O287" s="29">
        <f>IF(K287="","",IFERROR(K287-TODAY(),""))</f>
        <v/>
      </c>
      <c r="P287" s="24" t="n"/>
    </row>
    <row r="288">
      <c r="A288" s="22" t="n"/>
      <c r="B288" s="23" t="n"/>
      <c r="C288" s="24" t="n"/>
      <c r="D288" s="22" t="n"/>
      <c r="E288" s="22" t="n"/>
      <c r="F288" s="24" t="n"/>
      <c r="G288" s="25" t="n"/>
      <c r="H288" s="26">
        <f>IF(A288="","",IFERROR(G288*'Paramètres'!$B$13,0))</f>
        <v/>
      </c>
      <c r="I288" s="26">
        <f>IF(A288="","",IFERROR(G288*'Paramètres'!$B$14,0))</f>
        <v/>
      </c>
      <c r="J288" s="26">
        <f>IF(A288="","",IFERROR(G288+H288+I288,0))</f>
        <v/>
      </c>
      <c r="K288" s="27">
        <f>IF(B288="","",IFERROR(B288+'Paramètres'!$B$15,""))</f>
        <v/>
      </c>
      <c r="L288" s="26">
        <f>IF(A288="","",IFERROR(SUMIFS('Paiements'!$G$5:$G$504,'Paiements'!$C$5:$C$504,A288),0))</f>
        <v/>
      </c>
      <c r="M288" s="26">
        <f>IF(A288="","",IFERROR(MAX(0,J288-L288),0))</f>
        <v/>
      </c>
      <c r="N288" s="28">
        <f>IF(A288="","",IFERROR(IF(M288&lt;=0,"Payée",IF(L288&gt;0,"Partiellement payée",IF(K288&lt;TODAY(),"En retard",IF(K288=TODAY(),"Échue","À venir")))),""))</f>
        <v/>
      </c>
      <c r="O288" s="29">
        <f>IF(K288="","",IFERROR(K288-TODAY(),""))</f>
        <v/>
      </c>
      <c r="P288" s="24" t="n"/>
    </row>
    <row r="289">
      <c r="A289" s="22" t="n"/>
      <c r="B289" s="23" t="n"/>
      <c r="C289" s="24" t="n"/>
      <c r="D289" s="22" t="n"/>
      <c r="E289" s="22" t="n"/>
      <c r="F289" s="24" t="n"/>
      <c r="G289" s="25" t="n"/>
      <c r="H289" s="26">
        <f>IF(A289="","",IFERROR(G289*'Paramètres'!$B$13,0))</f>
        <v/>
      </c>
      <c r="I289" s="26">
        <f>IF(A289="","",IFERROR(G289*'Paramètres'!$B$14,0))</f>
        <v/>
      </c>
      <c r="J289" s="26">
        <f>IF(A289="","",IFERROR(G289+H289+I289,0))</f>
        <v/>
      </c>
      <c r="K289" s="27">
        <f>IF(B289="","",IFERROR(B289+'Paramètres'!$B$15,""))</f>
        <v/>
      </c>
      <c r="L289" s="26">
        <f>IF(A289="","",IFERROR(SUMIFS('Paiements'!$G$5:$G$504,'Paiements'!$C$5:$C$504,A289),0))</f>
        <v/>
      </c>
      <c r="M289" s="26">
        <f>IF(A289="","",IFERROR(MAX(0,J289-L289),0))</f>
        <v/>
      </c>
      <c r="N289" s="28">
        <f>IF(A289="","",IFERROR(IF(M289&lt;=0,"Payée",IF(L289&gt;0,"Partiellement payée",IF(K289&lt;TODAY(),"En retard",IF(K289=TODAY(),"Échue","À venir")))),""))</f>
        <v/>
      </c>
      <c r="O289" s="29">
        <f>IF(K289="","",IFERROR(K289-TODAY(),""))</f>
        <v/>
      </c>
      <c r="P289" s="24" t="n"/>
    </row>
    <row r="290">
      <c r="A290" s="22" t="n"/>
      <c r="B290" s="23" t="n"/>
      <c r="C290" s="24" t="n"/>
      <c r="D290" s="22" t="n"/>
      <c r="E290" s="22" t="n"/>
      <c r="F290" s="24" t="n"/>
      <c r="G290" s="25" t="n"/>
      <c r="H290" s="26">
        <f>IF(A290="","",IFERROR(G290*'Paramètres'!$B$13,0))</f>
        <v/>
      </c>
      <c r="I290" s="26">
        <f>IF(A290="","",IFERROR(G290*'Paramètres'!$B$14,0))</f>
        <v/>
      </c>
      <c r="J290" s="26">
        <f>IF(A290="","",IFERROR(G290+H290+I290,0))</f>
        <v/>
      </c>
      <c r="K290" s="27">
        <f>IF(B290="","",IFERROR(B290+'Paramètres'!$B$15,""))</f>
        <v/>
      </c>
      <c r="L290" s="26">
        <f>IF(A290="","",IFERROR(SUMIFS('Paiements'!$G$5:$G$504,'Paiements'!$C$5:$C$504,A290),0))</f>
        <v/>
      </c>
      <c r="M290" s="26">
        <f>IF(A290="","",IFERROR(MAX(0,J290-L290),0))</f>
        <v/>
      </c>
      <c r="N290" s="28">
        <f>IF(A290="","",IFERROR(IF(M290&lt;=0,"Payée",IF(L290&gt;0,"Partiellement payée",IF(K290&lt;TODAY(),"En retard",IF(K290=TODAY(),"Échue","À venir")))),""))</f>
        <v/>
      </c>
      <c r="O290" s="29">
        <f>IF(K290="","",IFERROR(K290-TODAY(),""))</f>
        <v/>
      </c>
      <c r="P290" s="24" t="n"/>
    </row>
    <row r="291">
      <c r="A291" s="22" t="n"/>
      <c r="B291" s="23" t="n"/>
      <c r="C291" s="24" t="n"/>
      <c r="D291" s="22" t="n"/>
      <c r="E291" s="22" t="n"/>
      <c r="F291" s="24" t="n"/>
      <c r="G291" s="25" t="n"/>
      <c r="H291" s="26">
        <f>IF(A291="","",IFERROR(G291*'Paramètres'!$B$13,0))</f>
        <v/>
      </c>
      <c r="I291" s="26">
        <f>IF(A291="","",IFERROR(G291*'Paramètres'!$B$14,0))</f>
        <v/>
      </c>
      <c r="J291" s="26">
        <f>IF(A291="","",IFERROR(G291+H291+I291,0))</f>
        <v/>
      </c>
      <c r="K291" s="27">
        <f>IF(B291="","",IFERROR(B291+'Paramètres'!$B$15,""))</f>
        <v/>
      </c>
      <c r="L291" s="26">
        <f>IF(A291="","",IFERROR(SUMIFS('Paiements'!$G$5:$G$504,'Paiements'!$C$5:$C$504,A291),0))</f>
        <v/>
      </c>
      <c r="M291" s="26">
        <f>IF(A291="","",IFERROR(MAX(0,J291-L291),0))</f>
        <v/>
      </c>
      <c r="N291" s="28">
        <f>IF(A291="","",IFERROR(IF(M291&lt;=0,"Payée",IF(L291&gt;0,"Partiellement payée",IF(K291&lt;TODAY(),"En retard",IF(K291=TODAY(),"Échue","À venir")))),""))</f>
        <v/>
      </c>
      <c r="O291" s="29">
        <f>IF(K291="","",IFERROR(K291-TODAY(),""))</f>
        <v/>
      </c>
      <c r="P291" s="24" t="n"/>
    </row>
    <row r="292">
      <c r="A292" s="22" t="n"/>
      <c r="B292" s="23" t="n"/>
      <c r="C292" s="24" t="n"/>
      <c r="D292" s="22" t="n"/>
      <c r="E292" s="22" t="n"/>
      <c r="F292" s="24" t="n"/>
      <c r="G292" s="25" t="n"/>
      <c r="H292" s="26">
        <f>IF(A292="","",IFERROR(G292*'Paramètres'!$B$13,0))</f>
        <v/>
      </c>
      <c r="I292" s="26">
        <f>IF(A292="","",IFERROR(G292*'Paramètres'!$B$14,0))</f>
        <v/>
      </c>
      <c r="J292" s="26">
        <f>IF(A292="","",IFERROR(G292+H292+I292,0))</f>
        <v/>
      </c>
      <c r="K292" s="27">
        <f>IF(B292="","",IFERROR(B292+'Paramètres'!$B$15,""))</f>
        <v/>
      </c>
      <c r="L292" s="26">
        <f>IF(A292="","",IFERROR(SUMIFS('Paiements'!$G$5:$G$504,'Paiements'!$C$5:$C$504,A292),0))</f>
        <v/>
      </c>
      <c r="M292" s="26">
        <f>IF(A292="","",IFERROR(MAX(0,J292-L292),0))</f>
        <v/>
      </c>
      <c r="N292" s="28">
        <f>IF(A292="","",IFERROR(IF(M292&lt;=0,"Payée",IF(L292&gt;0,"Partiellement payée",IF(K292&lt;TODAY(),"En retard",IF(K292=TODAY(),"Échue","À venir")))),""))</f>
        <v/>
      </c>
      <c r="O292" s="29">
        <f>IF(K292="","",IFERROR(K292-TODAY(),""))</f>
        <v/>
      </c>
      <c r="P292" s="24" t="n"/>
    </row>
    <row r="293">
      <c r="A293" s="22" t="n"/>
      <c r="B293" s="23" t="n"/>
      <c r="C293" s="24" t="n"/>
      <c r="D293" s="22" t="n"/>
      <c r="E293" s="22" t="n"/>
      <c r="F293" s="24" t="n"/>
      <c r="G293" s="25" t="n"/>
      <c r="H293" s="26">
        <f>IF(A293="","",IFERROR(G293*'Paramètres'!$B$13,0))</f>
        <v/>
      </c>
      <c r="I293" s="26">
        <f>IF(A293="","",IFERROR(G293*'Paramètres'!$B$14,0))</f>
        <v/>
      </c>
      <c r="J293" s="26">
        <f>IF(A293="","",IFERROR(G293+H293+I293,0))</f>
        <v/>
      </c>
      <c r="K293" s="27">
        <f>IF(B293="","",IFERROR(B293+'Paramètres'!$B$15,""))</f>
        <v/>
      </c>
      <c r="L293" s="26">
        <f>IF(A293="","",IFERROR(SUMIFS('Paiements'!$G$5:$G$504,'Paiements'!$C$5:$C$504,A293),0))</f>
        <v/>
      </c>
      <c r="M293" s="26">
        <f>IF(A293="","",IFERROR(MAX(0,J293-L293),0))</f>
        <v/>
      </c>
      <c r="N293" s="28">
        <f>IF(A293="","",IFERROR(IF(M293&lt;=0,"Payée",IF(L293&gt;0,"Partiellement payée",IF(K293&lt;TODAY(),"En retard",IF(K293=TODAY(),"Échue","À venir")))),""))</f>
        <v/>
      </c>
      <c r="O293" s="29">
        <f>IF(K293="","",IFERROR(K293-TODAY(),""))</f>
        <v/>
      </c>
      <c r="P293" s="24" t="n"/>
    </row>
    <row r="294">
      <c r="A294" s="22" t="n"/>
      <c r="B294" s="23" t="n"/>
      <c r="C294" s="24" t="n"/>
      <c r="D294" s="22" t="n"/>
      <c r="E294" s="22" t="n"/>
      <c r="F294" s="24" t="n"/>
      <c r="G294" s="25" t="n"/>
      <c r="H294" s="26">
        <f>IF(A294="","",IFERROR(G294*'Paramètres'!$B$13,0))</f>
        <v/>
      </c>
      <c r="I294" s="26">
        <f>IF(A294="","",IFERROR(G294*'Paramètres'!$B$14,0))</f>
        <v/>
      </c>
      <c r="J294" s="26">
        <f>IF(A294="","",IFERROR(G294+H294+I294,0))</f>
        <v/>
      </c>
      <c r="K294" s="27">
        <f>IF(B294="","",IFERROR(B294+'Paramètres'!$B$15,""))</f>
        <v/>
      </c>
      <c r="L294" s="26">
        <f>IF(A294="","",IFERROR(SUMIFS('Paiements'!$G$5:$G$504,'Paiements'!$C$5:$C$504,A294),0))</f>
        <v/>
      </c>
      <c r="M294" s="26">
        <f>IF(A294="","",IFERROR(MAX(0,J294-L294),0))</f>
        <v/>
      </c>
      <c r="N294" s="28">
        <f>IF(A294="","",IFERROR(IF(M294&lt;=0,"Payée",IF(L294&gt;0,"Partiellement payée",IF(K294&lt;TODAY(),"En retard",IF(K294=TODAY(),"Échue","À venir")))),""))</f>
        <v/>
      </c>
      <c r="O294" s="29">
        <f>IF(K294="","",IFERROR(K294-TODAY(),""))</f>
        <v/>
      </c>
      <c r="P294" s="24" t="n"/>
    </row>
    <row r="295">
      <c r="A295" s="22" t="n"/>
      <c r="B295" s="23" t="n"/>
      <c r="C295" s="24" t="n"/>
      <c r="D295" s="22" t="n"/>
      <c r="E295" s="22" t="n"/>
      <c r="F295" s="24" t="n"/>
      <c r="G295" s="25" t="n"/>
      <c r="H295" s="26">
        <f>IF(A295="","",IFERROR(G295*'Paramètres'!$B$13,0))</f>
        <v/>
      </c>
      <c r="I295" s="26">
        <f>IF(A295="","",IFERROR(G295*'Paramètres'!$B$14,0))</f>
        <v/>
      </c>
      <c r="J295" s="26">
        <f>IF(A295="","",IFERROR(G295+H295+I295,0))</f>
        <v/>
      </c>
      <c r="K295" s="27">
        <f>IF(B295="","",IFERROR(B295+'Paramètres'!$B$15,""))</f>
        <v/>
      </c>
      <c r="L295" s="26">
        <f>IF(A295="","",IFERROR(SUMIFS('Paiements'!$G$5:$G$504,'Paiements'!$C$5:$C$504,A295),0))</f>
        <v/>
      </c>
      <c r="M295" s="26">
        <f>IF(A295="","",IFERROR(MAX(0,J295-L295),0))</f>
        <v/>
      </c>
      <c r="N295" s="28">
        <f>IF(A295="","",IFERROR(IF(M295&lt;=0,"Payée",IF(L295&gt;0,"Partiellement payée",IF(K295&lt;TODAY(),"En retard",IF(K295=TODAY(),"Échue","À venir")))),""))</f>
        <v/>
      </c>
      <c r="O295" s="29">
        <f>IF(K295="","",IFERROR(K295-TODAY(),""))</f>
        <v/>
      </c>
      <c r="P295" s="24" t="n"/>
    </row>
    <row r="296">
      <c r="A296" s="22" t="n"/>
      <c r="B296" s="23" t="n"/>
      <c r="C296" s="24" t="n"/>
      <c r="D296" s="22" t="n"/>
      <c r="E296" s="22" t="n"/>
      <c r="F296" s="24" t="n"/>
      <c r="G296" s="25" t="n"/>
      <c r="H296" s="26">
        <f>IF(A296="","",IFERROR(G296*'Paramètres'!$B$13,0))</f>
        <v/>
      </c>
      <c r="I296" s="26">
        <f>IF(A296="","",IFERROR(G296*'Paramètres'!$B$14,0))</f>
        <v/>
      </c>
      <c r="J296" s="26">
        <f>IF(A296="","",IFERROR(G296+H296+I296,0))</f>
        <v/>
      </c>
      <c r="K296" s="27">
        <f>IF(B296="","",IFERROR(B296+'Paramètres'!$B$15,""))</f>
        <v/>
      </c>
      <c r="L296" s="26">
        <f>IF(A296="","",IFERROR(SUMIFS('Paiements'!$G$5:$G$504,'Paiements'!$C$5:$C$504,A296),0))</f>
        <v/>
      </c>
      <c r="M296" s="26">
        <f>IF(A296="","",IFERROR(MAX(0,J296-L296),0))</f>
        <v/>
      </c>
      <c r="N296" s="28">
        <f>IF(A296="","",IFERROR(IF(M296&lt;=0,"Payée",IF(L296&gt;0,"Partiellement payée",IF(K296&lt;TODAY(),"En retard",IF(K296=TODAY(),"Échue","À venir")))),""))</f>
        <v/>
      </c>
      <c r="O296" s="29">
        <f>IF(K296="","",IFERROR(K296-TODAY(),""))</f>
        <v/>
      </c>
      <c r="P296" s="24" t="n"/>
    </row>
    <row r="297">
      <c r="A297" s="22" t="n"/>
      <c r="B297" s="23" t="n"/>
      <c r="C297" s="24" t="n"/>
      <c r="D297" s="22" t="n"/>
      <c r="E297" s="22" t="n"/>
      <c r="F297" s="24" t="n"/>
      <c r="G297" s="25" t="n"/>
      <c r="H297" s="26">
        <f>IF(A297="","",IFERROR(G297*'Paramètres'!$B$13,0))</f>
        <v/>
      </c>
      <c r="I297" s="26">
        <f>IF(A297="","",IFERROR(G297*'Paramètres'!$B$14,0))</f>
        <v/>
      </c>
      <c r="J297" s="26">
        <f>IF(A297="","",IFERROR(G297+H297+I297,0))</f>
        <v/>
      </c>
      <c r="K297" s="27">
        <f>IF(B297="","",IFERROR(B297+'Paramètres'!$B$15,""))</f>
        <v/>
      </c>
      <c r="L297" s="26">
        <f>IF(A297="","",IFERROR(SUMIFS('Paiements'!$G$5:$G$504,'Paiements'!$C$5:$C$504,A297),0))</f>
        <v/>
      </c>
      <c r="M297" s="26">
        <f>IF(A297="","",IFERROR(MAX(0,J297-L297),0))</f>
        <v/>
      </c>
      <c r="N297" s="28">
        <f>IF(A297="","",IFERROR(IF(M297&lt;=0,"Payée",IF(L297&gt;0,"Partiellement payée",IF(K297&lt;TODAY(),"En retard",IF(K297=TODAY(),"Échue","À venir")))),""))</f>
        <v/>
      </c>
      <c r="O297" s="29">
        <f>IF(K297="","",IFERROR(K297-TODAY(),""))</f>
        <v/>
      </c>
      <c r="P297" s="24" t="n"/>
    </row>
    <row r="298">
      <c r="A298" s="22" t="n"/>
      <c r="B298" s="23" t="n"/>
      <c r="C298" s="24" t="n"/>
      <c r="D298" s="22" t="n"/>
      <c r="E298" s="22" t="n"/>
      <c r="F298" s="24" t="n"/>
      <c r="G298" s="25" t="n"/>
      <c r="H298" s="26">
        <f>IF(A298="","",IFERROR(G298*'Paramètres'!$B$13,0))</f>
        <v/>
      </c>
      <c r="I298" s="26">
        <f>IF(A298="","",IFERROR(G298*'Paramètres'!$B$14,0))</f>
        <v/>
      </c>
      <c r="J298" s="26">
        <f>IF(A298="","",IFERROR(G298+H298+I298,0))</f>
        <v/>
      </c>
      <c r="K298" s="27">
        <f>IF(B298="","",IFERROR(B298+'Paramètres'!$B$15,""))</f>
        <v/>
      </c>
      <c r="L298" s="26">
        <f>IF(A298="","",IFERROR(SUMIFS('Paiements'!$G$5:$G$504,'Paiements'!$C$5:$C$504,A298),0))</f>
        <v/>
      </c>
      <c r="M298" s="26">
        <f>IF(A298="","",IFERROR(MAX(0,J298-L298),0))</f>
        <v/>
      </c>
      <c r="N298" s="28">
        <f>IF(A298="","",IFERROR(IF(M298&lt;=0,"Payée",IF(L298&gt;0,"Partiellement payée",IF(K298&lt;TODAY(),"En retard",IF(K298=TODAY(),"Échue","À venir")))),""))</f>
        <v/>
      </c>
      <c r="O298" s="29">
        <f>IF(K298="","",IFERROR(K298-TODAY(),""))</f>
        <v/>
      </c>
      <c r="P298" s="24" t="n"/>
    </row>
    <row r="299">
      <c r="A299" s="22" t="n"/>
      <c r="B299" s="23" t="n"/>
      <c r="C299" s="24" t="n"/>
      <c r="D299" s="22" t="n"/>
      <c r="E299" s="22" t="n"/>
      <c r="F299" s="24" t="n"/>
      <c r="G299" s="25" t="n"/>
      <c r="H299" s="26">
        <f>IF(A299="","",IFERROR(G299*'Paramètres'!$B$13,0))</f>
        <v/>
      </c>
      <c r="I299" s="26">
        <f>IF(A299="","",IFERROR(G299*'Paramètres'!$B$14,0))</f>
        <v/>
      </c>
      <c r="J299" s="26">
        <f>IF(A299="","",IFERROR(G299+H299+I299,0))</f>
        <v/>
      </c>
      <c r="K299" s="27">
        <f>IF(B299="","",IFERROR(B299+'Paramètres'!$B$15,""))</f>
        <v/>
      </c>
      <c r="L299" s="26">
        <f>IF(A299="","",IFERROR(SUMIFS('Paiements'!$G$5:$G$504,'Paiements'!$C$5:$C$504,A299),0))</f>
        <v/>
      </c>
      <c r="M299" s="26">
        <f>IF(A299="","",IFERROR(MAX(0,J299-L299),0))</f>
        <v/>
      </c>
      <c r="N299" s="28">
        <f>IF(A299="","",IFERROR(IF(M299&lt;=0,"Payée",IF(L299&gt;0,"Partiellement payée",IF(K299&lt;TODAY(),"En retard",IF(K299=TODAY(),"Échue","À venir")))),""))</f>
        <v/>
      </c>
      <c r="O299" s="29">
        <f>IF(K299="","",IFERROR(K299-TODAY(),""))</f>
        <v/>
      </c>
      <c r="P299" s="24" t="n"/>
    </row>
    <row r="300">
      <c r="A300" s="22" t="n"/>
      <c r="B300" s="23" t="n"/>
      <c r="C300" s="24" t="n"/>
      <c r="D300" s="22" t="n"/>
      <c r="E300" s="22" t="n"/>
      <c r="F300" s="24" t="n"/>
      <c r="G300" s="25" t="n"/>
      <c r="H300" s="26">
        <f>IF(A300="","",IFERROR(G300*'Paramètres'!$B$13,0))</f>
        <v/>
      </c>
      <c r="I300" s="26">
        <f>IF(A300="","",IFERROR(G300*'Paramètres'!$B$14,0))</f>
        <v/>
      </c>
      <c r="J300" s="26">
        <f>IF(A300="","",IFERROR(G300+H300+I300,0))</f>
        <v/>
      </c>
      <c r="K300" s="27">
        <f>IF(B300="","",IFERROR(B300+'Paramètres'!$B$15,""))</f>
        <v/>
      </c>
      <c r="L300" s="26">
        <f>IF(A300="","",IFERROR(SUMIFS('Paiements'!$G$5:$G$504,'Paiements'!$C$5:$C$504,A300),0))</f>
        <v/>
      </c>
      <c r="M300" s="26">
        <f>IF(A300="","",IFERROR(MAX(0,J300-L300),0))</f>
        <v/>
      </c>
      <c r="N300" s="28">
        <f>IF(A300="","",IFERROR(IF(M300&lt;=0,"Payée",IF(L300&gt;0,"Partiellement payée",IF(K300&lt;TODAY(),"En retard",IF(K300=TODAY(),"Échue","À venir")))),""))</f>
        <v/>
      </c>
      <c r="O300" s="29">
        <f>IF(K300="","",IFERROR(K300-TODAY(),""))</f>
        <v/>
      </c>
      <c r="P300" s="24" t="n"/>
    </row>
    <row r="301">
      <c r="A301" s="22" t="n"/>
      <c r="B301" s="23" t="n"/>
      <c r="C301" s="24" t="n"/>
      <c r="D301" s="22" t="n"/>
      <c r="E301" s="22" t="n"/>
      <c r="F301" s="24" t="n"/>
      <c r="G301" s="25" t="n"/>
      <c r="H301" s="26">
        <f>IF(A301="","",IFERROR(G301*'Paramètres'!$B$13,0))</f>
        <v/>
      </c>
      <c r="I301" s="26">
        <f>IF(A301="","",IFERROR(G301*'Paramètres'!$B$14,0))</f>
        <v/>
      </c>
      <c r="J301" s="26">
        <f>IF(A301="","",IFERROR(G301+H301+I301,0))</f>
        <v/>
      </c>
      <c r="K301" s="27">
        <f>IF(B301="","",IFERROR(B301+'Paramètres'!$B$15,""))</f>
        <v/>
      </c>
      <c r="L301" s="26">
        <f>IF(A301="","",IFERROR(SUMIFS('Paiements'!$G$5:$G$504,'Paiements'!$C$5:$C$504,A301),0))</f>
        <v/>
      </c>
      <c r="M301" s="26">
        <f>IF(A301="","",IFERROR(MAX(0,J301-L301),0))</f>
        <v/>
      </c>
      <c r="N301" s="28">
        <f>IF(A301="","",IFERROR(IF(M301&lt;=0,"Payée",IF(L301&gt;0,"Partiellement payée",IF(K301&lt;TODAY(),"En retard",IF(K301=TODAY(),"Échue","À venir")))),""))</f>
        <v/>
      </c>
      <c r="O301" s="29">
        <f>IF(K301="","",IFERROR(K301-TODAY(),""))</f>
        <v/>
      </c>
      <c r="P301" s="24" t="n"/>
    </row>
    <row r="302">
      <c r="A302" s="22" t="n"/>
      <c r="B302" s="23" t="n"/>
      <c r="C302" s="24" t="n"/>
      <c r="D302" s="22" t="n"/>
      <c r="E302" s="22" t="n"/>
      <c r="F302" s="24" t="n"/>
      <c r="G302" s="25" t="n"/>
      <c r="H302" s="26">
        <f>IF(A302="","",IFERROR(G302*'Paramètres'!$B$13,0))</f>
        <v/>
      </c>
      <c r="I302" s="26">
        <f>IF(A302="","",IFERROR(G302*'Paramètres'!$B$14,0))</f>
        <v/>
      </c>
      <c r="J302" s="26">
        <f>IF(A302="","",IFERROR(G302+H302+I302,0))</f>
        <v/>
      </c>
      <c r="K302" s="27">
        <f>IF(B302="","",IFERROR(B302+'Paramètres'!$B$15,""))</f>
        <v/>
      </c>
      <c r="L302" s="26">
        <f>IF(A302="","",IFERROR(SUMIFS('Paiements'!$G$5:$G$504,'Paiements'!$C$5:$C$504,A302),0))</f>
        <v/>
      </c>
      <c r="M302" s="26">
        <f>IF(A302="","",IFERROR(MAX(0,J302-L302),0))</f>
        <v/>
      </c>
      <c r="N302" s="28">
        <f>IF(A302="","",IFERROR(IF(M302&lt;=0,"Payée",IF(L302&gt;0,"Partiellement payée",IF(K302&lt;TODAY(),"En retard",IF(K302=TODAY(),"Échue","À venir")))),""))</f>
        <v/>
      </c>
      <c r="O302" s="29">
        <f>IF(K302="","",IFERROR(K302-TODAY(),""))</f>
        <v/>
      </c>
      <c r="P302" s="24" t="n"/>
    </row>
    <row r="303">
      <c r="A303" s="22" t="n"/>
      <c r="B303" s="23" t="n"/>
      <c r="C303" s="24" t="n"/>
      <c r="D303" s="22" t="n"/>
      <c r="E303" s="22" t="n"/>
      <c r="F303" s="24" t="n"/>
      <c r="G303" s="25" t="n"/>
      <c r="H303" s="26">
        <f>IF(A303="","",IFERROR(G303*'Paramètres'!$B$13,0))</f>
        <v/>
      </c>
      <c r="I303" s="26">
        <f>IF(A303="","",IFERROR(G303*'Paramètres'!$B$14,0))</f>
        <v/>
      </c>
      <c r="J303" s="26">
        <f>IF(A303="","",IFERROR(G303+H303+I303,0))</f>
        <v/>
      </c>
      <c r="K303" s="27">
        <f>IF(B303="","",IFERROR(B303+'Paramètres'!$B$15,""))</f>
        <v/>
      </c>
      <c r="L303" s="26">
        <f>IF(A303="","",IFERROR(SUMIFS('Paiements'!$G$5:$G$504,'Paiements'!$C$5:$C$504,A303),0))</f>
        <v/>
      </c>
      <c r="M303" s="26">
        <f>IF(A303="","",IFERROR(MAX(0,J303-L303),0))</f>
        <v/>
      </c>
      <c r="N303" s="28">
        <f>IF(A303="","",IFERROR(IF(M303&lt;=0,"Payée",IF(L303&gt;0,"Partiellement payée",IF(K303&lt;TODAY(),"En retard",IF(K303=TODAY(),"Échue","À venir")))),""))</f>
        <v/>
      </c>
      <c r="O303" s="29">
        <f>IF(K303="","",IFERROR(K303-TODAY(),""))</f>
        <v/>
      </c>
      <c r="P303" s="24" t="n"/>
    </row>
    <row r="304">
      <c r="A304" s="22" t="n"/>
      <c r="B304" s="23" t="n"/>
      <c r="C304" s="24" t="n"/>
      <c r="D304" s="22" t="n"/>
      <c r="E304" s="22" t="n"/>
      <c r="F304" s="24" t="n"/>
      <c r="G304" s="25" t="n"/>
      <c r="H304" s="26">
        <f>IF(A304="","",IFERROR(G304*'Paramètres'!$B$13,0))</f>
        <v/>
      </c>
      <c r="I304" s="26">
        <f>IF(A304="","",IFERROR(G304*'Paramètres'!$B$14,0))</f>
        <v/>
      </c>
      <c r="J304" s="26">
        <f>IF(A304="","",IFERROR(G304+H304+I304,0))</f>
        <v/>
      </c>
      <c r="K304" s="27">
        <f>IF(B304="","",IFERROR(B304+'Paramètres'!$B$15,""))</f>
        <v/>
      </c>
      <c r="L304" s="26">
        <f>IF(A304="","",IFERROR(SUMIFS('Paiements'!$G$5:$G$504,'Paiements'!$C$5:$C$504,A304),0))</f>
        <v/>
      </c>
      <c r="M304" s="26">
        <f>IF(A304="","",IFERROR(MAX(0,J304-L304),0))</f>
        <v/>
      </c>
      <c r="N304" s="28">
        <f>IF(A304="","",IFERROR(IF(M304&lt;=0,"Payée",IF(L304&gt;0,"Partiellement payée",IF(K304&lt;TODAY(),"En retard",IF(K304=TODAY(),"Échue","À venir")))),""))</f>
        <v/>
      </c>
      <c r="O304" s="29">
        <f>IF(K304="","",IFERROR(K304-TODAY(),""))</f>
        <v/>
      </c>
      <c r="P304" s="24" t="n"/>
    </row>
    <row r="305">
      <c r="A305" s="22" t="n"/>
      <c r="B305" s="23" t="n"/>
      <c r="C305" s="24" t="n"/>
      <c r="D305" s="22" t="n"/>
      <c r="E305" s="22" t="n"/>
      <c r="F305" s="24" t="n"/>
      <c r="G305" s="25" t="n"/>
      <c r="H305" s="26">
        <f>IF(A305="","",IFERROR(G305*'Paramètres'!$B$13,0))</f>
        <v/>
      </c>
      <c r="I305" s="26">
        <f>IF(A305="","",IFERROR(G305*'Paramètres'!$B$14,0))</f>
        <v/>
      </c>
      <c r="J305" s="26">
        <f>IF(A305="","",IFERROR(G305+H305+I305,0))</f>
        <v/>
      </c>
      <c r="K305" s="27">
        <f>IF(B305="","",IFERROR(B305+'Paramètres'!$B$15,""))</f>
        <v/>
      </c>
      <c r="L305" s="26">
        <f>IF(A305="","",IFERROR(SUMIFS('Paiements'!$G$5:$G$504,'Paiements'!$C$5:$C$504,A305),0))</f>
        <v/>
      </c>
      <c r="M305" s="26">
        <f>IF(A305="","",IFERROR(MAX(0,J305-L305),0))</f>
        <v/>
      </c>
      <c r="N305" s="28">
        <f>IF(A305="","",IFERROR(IF(M305&lt;=0,"Payée",IF(L305&gt;0,"Partiellement payée",IF(K305&lt;TODAY(),"En retard",IF(K305=TODAY(),"Échue","À venir")))),""))</f>
        <v/>
      </c>
      <c r="O305" s="29">
        <f>IF(K305="","",IFERROR(K305-TODAY(),""))</f>
        <v/>
      </c>
      <c r="P305" s="24" t="n"/>
    </row>
    <row r="306">
      <c r="A306" s="22" t="n"/>
      <c r="B306" s="23" t="n"/>
      <c r="C306" s="24" t="n"/>
      <c r="D306" s="22" t="n"/>
      <c r="E306" s="22" t="n"/>
      <c r="F306" s="24" t="n"/>
      <c r="G306" s="25" t="n"/>
      <c r="H306" s="26">
        <f>IF(A306="","",IFERROR(G306*'Paramètres'!$B$13,0))</f>
        <v/>
      </c>
      <c r="I306" s="26">
        <f>IF(A306="","",IFERROR(G306*'Paramètres'!$B$14,0))</f>
        <v/>
      </c>
      <c r="J306" s="26">
        <f>IF(A306="","",IFERROR(G306+H306+I306,0))</f>
        <v/>
      </c>
      <c r="K306" s="27">
        <f>IF(B306="","",IFERROR(B306+'Paramètres'!$B$15,""))</f>
        <v/>
      </c>
      <c r="L306" s="26">
        <f>IF(A306="","",IFERROR(SUMIFS('Paiements'!$G$5:$G$504,'Paiements'!$C$5:$C$504,A306),0))</f>
        <v/>
      </c>
      <c r="M306" s="26">
        <f>IF(A306="","",IFERROR(MAX(0,J306-L306),0))</f>
        <v/>
      </c>
      <c r="N306" s="28">
        <f>IF(A306="","",IFERROR(IF(M306&lt;=0,"Payée",IF(L306&gt;0,"Partiellement payée",IF(K306&lt;TODAY(),"En retard",IF(K306=TODAY(),"Échue","À venir")))),""))</f>
        <v/>
      </c>
      <c r="O306" s="29">
        <f>IF(K306="","",IFERROR(K306-TODAY(),""))</f>
        <v/>
      </c>
      <c r="P306" s="24" t="n"/>
    </row>
    <row r="307">
      <c r="A307" s="22" t="n"/>
      <c r="B307" s="23" t="n"/>
      <c r="C307" s="24" t="n"/>
      <c r="D307" s="22" t="n"/>
      <c r="E307" s="22" t="n"/>
      <c r="F307" s="24" t="n"/>
      <c r="G307" s="25" t="n"/>
      <c r="H307" s="26">
        <f>IF(A307="","",IFERROR(G307*'Paramètres'!$B$13,0))</f>
        <v/>
      </c>
      <c r="I307" s="26">
        <f>IF(A307="","",IFERROR(G307*'Paramètres'!$B$14,0))</f>
        <v/>
      </c>
      <c r="J307" s="26">
        <f>IF(A307="","",IFERROR(G307+H307+I307,0))</f>
        <v/>
      </c>
      <c r="K307" s="27">
        <f>IF(B307="","",IFERROR(B307+'Paramètres'!$B$15,""))</f>
        <v/>
      </c>
      <c r="L307" s="26">
        <f>IF(A307="","",IFERROR(SUMIFS('Paiements'!$G$5:$G$504,'Paiements'!$C$5:$C$504,A307),0))</f>
        <v/>
      </c>
      <c r="M307" s="26">
        <f>IF(A307="","",IFERROR(MAX(0,J307-L307),0))</f>
        <v/>
      </c>
      <c r="N307" s="28">
        <f>IF(A307="","",IFERROR(IF(M307&lt;=0,"Payée",IF(L307&gt;0,"Partiellement payée",IF(K307&lt;TODAY(),"En retard",IF(K307=TODAY(),"Échue","À venir")))),""))</f>
        <v/>
      </c>
      <c r="O307" s="29">
        <f>IF(K307="","",IFERROR(K307-TODAY(),""))</f>
        <v/>
      </c>
      <c r="P307" s="24" t="n"/>
    </row>
    <row r="308">
      <c r="A308" s="22" t="n"/>
      <c r="B308" s="23" t="n"/>
      <c r="C308" s="24" t="n"/>
      <c r="D308" s="22" t="n"/>
      <c r="E308" s="22" t="n"/>
      <c r="F308" s="24" t="n"/>
      <c r="G308" s="25" t="n"/>
      <c r="H308" s="26">
        <f>IF(A308="","",IFERROR(G308*'Paramètres'!$B$13,0))</f>
        <v/>
      </c>
      <c r="I308" s="26">
        <f>IF(A308="","",IFERROR(G308*'Paramètres'!$B$14,0))</f>
        <v/>
      </c>
      <c r="J308" s="26">
        <f>IF(A308="","",IFERROR(G308+H308+I308,0))</f>
        <v/>
      </c>
      <c r="K308" s="27">
        <f>IF(B308="","",IFERROR(B308+'Paramètres'!$B$15,""))</f>
        <v/>
      </c>
      <c r="L308" s="26">
        <f>IF(A308="","",IFERROR(SUMIFS('Paiements'!$G$5:$G$504,'Paiements'!$C$5:$C$504,A308),0))</f>
        <v/>
      </c>
      <c r="M308" s="26">
        <f>IF(A308="","",IFERROR(MAX(0,J308-L308),0))</f>
        <v/>
      </c>
      <c r="N308" s="28">
        <f>IF(A308="","",IFERROR(IF(M308&lt;=0,"Payée",IF(L308&gt;0,"Partiellement payée",IF(K308&lt;TODAY(),"En retard",IF(K308=TODAY(),"Échue","À venir")))),""))</f>
        <v/>
      </c>
      <c r="O308" s="29">
        <f>IF(K308="","",IFERROR(K308-TODAY(),""))</f>
        <v/>
      </c>
      <c r="P308" s="24" t="n"/>
    </row>
    <row r="309">
      <c r="A309" s="22" t="n"/>
      <c r="B309" s="23" t="n"/>
      <c r="C309" s="24" t="n"/>
      <c r="D309" s="22" t="n"/>
      <c r="E309" s="22" t="n"/>
      <c r="F309" s="24" t="n"/>
      <c r="G309" s="25" t="n"/>
      <c r="H309" s="26">
        <f>IF(A309="","",IFERROR(G309*'Paramètres'!$B$13,0))</f>
        <v/>
      </c>
      <c r="I309" s="26">
        <f>IF(A309="","",IFERROR(G309*'Paramètres'!$B$14,0))</f>
        <v/>
      </c>
      <c r="J309" s="26">
        <f>IF(A309="","",IFERROR(G309+H309+I309,0))</f>
        <v/>
      </c>
      <c r="K309" s="27">
        <f>IF(B309="","",IFERROR(B309+'Paramètres'!$B$15,""))</f>
        <v/>
      </c>
      <c r="L309" s="26">
        <f>IF(A309="","",IFERROR(SUMIFS('Paiements'!$G$5:$G$504,'Paiements'!$C$5:$C$504,A309),0))</f>
        <v/>
      </c>
      <c r="M309" s="26">
        <f>IF(A309="","",IFERROR(MAX(0,J309-L309),0))</f>
        <v/>
      </c>
      <c r="N309" s="28">
        <f>IF(A309="","",IFERROR(IF(M309&lt;=0,"Payée",IF(L309&gt;0,"Partiellement payée",IF(K309&lt;TODAY(),"En retard",IF(K309=TODAY(),"Échue","À venir")))),""))</f>
        <v/>
      </c>
      <c r="O309" s="29">
        <f>IF(K309="","",IFERROR(K309-TODAY(),""))</f>
        <v/>
      </c>
      <c r="P309" s="24" t="n"/>
    </row>
    <row r="310">
      <c r="A310" s="22" t="n"/>
      <c r="B310" s="23" t="n"/>
      <c r="C310" s="24" t="n"/>
      <c r="D310" s="22" t="n"/>
      <c r="E310" s="22" t="n"/>
      <c r="F310" s="24" t="n"/>
      <c r="G310" s="25" t="n"/>
      <c r="H310" s="26">
        <f>IF(A310="","",IFERROR(G310*'Paramètres'!$B$13,0))</f>
        <v/>
      </c>
      <c r="I310" s="26">
        <f>IF(A310="","",IFERROR(G310*'Paramètres'!$B$14,0))</f>
        <v/>
      </c>
      <c r="J310" s="26">
        <f>IF(A310="","",IFERROR(G310+H310+I310,0))</f>
        <v/>
      </c>
      <c r="K310" s="27">
        <f>IF(B310="","",IFERROR(B310+'Paramètres'!$B$15,""))</f>
        <v/>
      </c>
      <c r="L310" s="26">
        <f>IF(A310="","",IFERROR(SUMIFS('Paiements'!$G$5:$G$504,'Paiements'!$C$5:$C$504,A310),0))</f>
        <v/>
      </c>
      <c r="M310" s="26">
        <f>IF(A310="","",IFERROR(MAX(0,J310-L310),0))</f>
        <v/>
      </c>
      <c r="N310" s="28">
        <f>IF(A310="","",IFERROR(IF(M310&lt;=0,"Payée",IF(L310&gt;0,"Partiellement payée",IF(K310&lt;TODAY(),"En retard",IF(K310=TODAY(),"Échue","À venir")))),""))</f>
        <v/>
      </c>
      <c r="O310" s="29">
        <f>IF(K310="","",IFERROR(K310-TODAY(),""))</f>
        <v/>
      </c>
      <c r="P310" s="24" t="n"/>
    </row>
    <row r="311">
      <c r="A311" s="22" t="n"/>
      <c r="B311" s="23" t="n"/>
      <c r="C311" s="24" t="n"/>
      <c r="D311" s="22" t="n"/>
      <c r="E311" s="22" t="n"/>
      <c r="F311" s="24" t="n"/>
      <c r="G311" s="25" t="n"/>
      <c r="H311" s="26">
        <f>IF(A311="","",IFERROR(G311*'Paramètres'!$B$13,0))</f>
        <v/>
      </c>
      <c r="I311" s="26">
        <f>IF(A311="","",IFERROR(G311*'Paramètres'!$B$14,0))</f>
        <v/>
      </c>
      <c r="J311" s="26">
        <f>IF(A311="","",IFERROR(G311+H311+I311,0))</f>
        <v/>
      </c>
      <c r="K311" s="27">
        <f>IF(B311="","",IFERROR(B311+'Paramètres'!$B$15,""))</f>
        <v/>
      </c>
      <c r="L311" s="26">
        <f>IF(A311="","",IFERROR(SUMIFS('Paiements'!$G$5:$G$504,'Paiements'!$C$5:$C$504,A311),0))</f>
        <v/>
      </c>
      <c r="M311" s="26">
        <f>IF(A311="","",IFERROR(MAX(0,J311-L311),0))</f>
        <v/>
      </c>
      <c r="N311" s="28">
        <f>IF(A311="","",IFERROR(IF(M311&lt;=0,"Payée",IF(L311&gt;0,"Partiellement payée",IF(K311&lt;TODAY(),"En retard",IF(K311=TODAY(),"Échue","À venir")))),""))</f>
        <v/>
      </c>
      <c r="O311" s="29">
        <f>IF(K311="","",IFERROR(K311-TODAY(),""))</f>
        <v/>
      </c>
      <c r="P311" s="24" t="n"/>
    </row>
    <row r="312">
      <c r="A312" s="22" t="n"/>
      <c r="B312" s="23" t="n"/>
      <c r="C312" s="24" t="n"/>
      <c r="D312" s="22" t="n"/>
      <c r="E312" s="22" t="n"/>
      <c r="F312" s="24" t="n"/>
      <c r="G312" s="25" t="n"/>
      <c r="H312" s="26">
        <f>IF(A312="","",IFERROR(G312*'Paramètres'!$B$13,0))</f>
        <v/>
      </c>
      <c r="I312" s="26">
        <f>IF(A312="","",IFERROR(G312*'Paramètres'!$B$14,0))</f>
        <v/>
      </c>
      <c r="J312" s="26">
        <f>IF(A312="","",IFERROR(G312+H312+I312,0))</f>
        <v/>
      </c>
      <c r="K312" s="27">
        <f>IF(B312="","",IFERROR(B312+'Paramètres'!$B$15,""))</f>
        <v/>
      </c>
      <c r="L312" s="26">
        <f>IF(A312="","",IFERROR(SUMIFS('Paiements'!$G$5:$G$504,'Paiements'!$C$5:$C$504,A312),0))</f>
        <v/>
      </c>
      <c r="M312" s="26">
        <f>IF(A312="","",IFERROR(MAX(0,J312-L312),0))</f>
        <v/>
      </c>
      <c r="N312" s="28">
        <f>IF(A312="","",IFERROR(IF(M312&lt;=0,"Payée",IF(L312&gt;0,"Partiellement payée",IF(K312&lt;TODAY(),"En retard",IF(K312=TODAY(),"Échue","À venir")))),""))</f>
        <v/>
      </c>
      <c r="O312" s="29">
        <f>IF(K312="","",IFERROR(K312-TODAY(),""))</f>
        <v/>
      </c>
      <c r="P312" s="24" t="n"/>
    </row>
    <row r="313">
      <c r="A313" s="22" t="n"/>
      <c r="B313" s="23" t="n"/>
      <c r="C313" s="24" t="n"/>
      <c r="D313" s="22" t="n"/>
      <c r="E313" s="22" t="n"/>
      <c r="F313" s="24" t="n"/>
      <c r="G313" s="25" t="n"/>
      <c r="H313" s="26">
        <f>IF(A313="","",IFERROR(G313*'Paramètres'!$B$13,0))</f>
        <v/>
      </c>
      <c r="I313" s="26">
        <f>IF(A313="","",IFERROR(G313*'Paramètres'!$B$14,0))</f>
        <v/>
      </c>
      <c r="J313" s="26">
        <f>IF(A313="","",IFERROR(G313+H313+I313,0))</f>
        <v/>
      </c>
      <c r="K313" s="27">
        <f>IF(B313="","",IFERROR(B313+'Paramètres'!$B$15,""))</f>
        <v/>
      </c>
      <c r="L313" s="26">
        <f>IF(A313="","",IFERROR(SUMIFS('Paiements'!$G$5:$G$504,'Paiements'!$C$5:$C$504,A313),0))</f>
        <v/>
      </c>
      <c r="M313" s="26">
        <f>IF(A313="","",IFERROR(MAX(0,J313-L313),0))</f>
        <v/>
      </c>
      <c r="N313" s="28">
        <f>IF(A313="","",IFERROR(IF(M313&lt;=0,"Payée",IF(L313&gt;0,"Partiellement payée",IF(K313&lt;TODAY(),"En retard",IF(K313=TODAY(),"Échue","À venir")))),""))</f>
        <v/>
      </c>
      <c r="O313" s="29">
        <f>IF(K313="","",IFERROR(K313-TODAY(),""))</f>
        <v/>
      </c>
      <c r="P313" s="24" t="n"/>
    </row>
    <row r="314">
      <c r="A314" s="22" t="n"/>
      <c r="B314" s="23" t="n"/>
      <c r="C314" s="24" t="n"/>
      <c r="D314" s="22" t="n"/>
      <c r="E314" s="22" t="n"/>
      <c r="F314" s="24" t="n"/>
      <c r="G314" s="25" t="n"/>
      <c r="H314" s="26">
        <f>IF(A314="","",IFERROR(G314*'Paramètres'!$B$13,0))</f>
        <v/>
      </c>
      <c r="I314" s="26">
        <f>IF(A314="","",IFERROR(G314*'Paramètres'!$B$14,0))</f>
        <v/>
      </c>
      <c r="J314" s="26">
        <f>IF(A314="","",IFERROR(G314+H314+I314,0))</f>
        <v/>
      </c>
      <c r="K314" s="27">
        <f>IF(B314="","",IFERROR(B314+'Paramètres'!$B$15,""))</f>
        <v/>
      </c>
      <c r="L314" s="26">
        <f>IF(A314="","",IFERROR(SUMIFS('Paiements'!$G$5:$G$504,'Paiements'!$C$5:$C$504,A314),0))</f>
        <v/>
      </c>
      <c r="M314" s="26">
        <f>IF(A314="","",IFERROR(MAX(0,J314-L314),0))</f>
        <v/>
      </c>
      <c r="N314" s="28">
        <f>IF(A314="","",IFERROR(IF(M314&lt;=0,"Payée",IF(L314&gt;0,"Partiellement payée",IF(K314&lt;TODAY(),"En retard",IF(K314=TODAY(),"Échue","À venir")))),""))</f>
        <v/>
      </c>
      <c r="O314" s="29">
        <f>IF(K314="","",IFERROR(K314-TODAY(),""))</f>
        <v/>
      </c>
      <c r="P314" s="24" t="n"/>
    </row>
    <row r="315">
      <c r="A315" s="22" t="n"/>
      <c r="B315" s="23" t="n"/>
      <c r="C315" s="24" t="n"/>
      <c r="D315" s="22" t="n"/>
      <c r="E315" s="22" t="n"/>
      <c r="F315" s="24" t="n"/>
      <c r="G315" s="25" t="n"/>
      <c r="H315" s="26">
        <f>IF(A315="","",IFERROR(G315*'Paramètres'!$B$13,0))</f>
        <v/>
      </c>
      <c r="I315" s="26">
        <f>IF(A315="","",IFERROR(G315*'Paramètres'!$B$14,0))</f>
        <v/>
      </c>
      <c r="J315" s="26">
        <f>IF(A315="","",IFERROR(G315+H315+I315,0))</f>
        <v/>
      </c>
      <c r="K315" s="27">
        <f>IF(B315="","",IFERROR(B315+'Paramètres'!$B$15,""))</f>
        <v/>
      </c>
      <c r="L315" s="26">
        <f>IF(A315="","",IFERROR(SUMIFS('Paiements'!$G$5:$G$504,'Paiements'!$C$5:$C$504,A315),0))</f>
        <v/>
      </c>
      <c r="M315" s="26">
        <f>IF(A315="","",IFERROR(MAX(0,J315-L315),0))</f>
        <v/>
      </c>
      <c r="N315" s="28">
        <f>IF(A315="","",IFERROR(IF(M315&lt;=0,"Payée",IF(L315&gt;0,"Partiellement payée",IF(K315&lt;TODAY(),"En retard",IF(K315=TODAY(),"Échue","À venir")))),""))</f>
        <v/>
      </c>
      <c r="O315" s="29">
        <f>IF(K315="","",IFERROR(K315-TODAY(),""))</f>
        <v/>
      </c>
      <c r="P315" s="24" t="n"/>
    </row>
    <row r="316">
      <c r="A316" s="22" t="n"/>
      <c r="B316" s="23" t="n"/>
      <c r="C316" s="24" t="n"/>
      <c r="D316" s="22" t="n"/>
      <c r="E316" s="22" t="n"/>
      <c r="F316" s="24" t="n"/>
      <c r="G316" s="25" t="n"/>
      <c r="H316" s="26">
        <f>IF(A316="","",IFERROR(G316*'Paramètres'!$B$13,0))</f>
        <v/>
      </c>
      <c r="I316" s="26">
        <f>IF(A316="","",IFERROR(G316*'Paramètres'!$B$14,0))</f>
        <v/>
      </c>
      <c r="J316" s="26">
        <f>IF(A316="","",IFERROR(G316+H316+I316,0))</f>
        <v/>
      </c>
      <c r="K316" s="27">
        <f>IF(B316="","",IFERROR(B316+'Paramètres'!$B$15,""))</f>
        <v/>
      </c>
      <c r="L316" s="26">
        <f>IF(A316="","",IFERROR(SUMIFS('Paiements'!$G$5:$G$504,'Paiements'!$C$5:$C$504,A316),0))</f>
        <v/>
      </c>
      <c r="M316" s="26">
        <f>IF(A316="","",IFERROR(MAX(0,J316-L316),0))</f>
        <v/>
      </c>
      <c r="N316" s="28">
        <f>IF(A316="","",IFERROR(IF(M316&lt;=0,"Payée",IF(L316&gt;0,"Partiellement payée",IF(K316&lt;TODAY(),"En retard",IF(K316=TODAY(),"Échue","À venir")))),""))</f>
        <v/>
      </c>
      <c r="O316" s="29">
        <f>IF(K316="","",IFERROR(K316-TODAY(),""))</f>
        <v/>
      </c>
      <c r="P316" s="24" t="n"/>
    </row>
    <row r="317">
      <c r="A317" s="22" t="n"/>
      <c r="B317" s="23" t="n"/>
      <c r="C317" s="24" t="n"/>
      <c r="D317" s="22" t="n"/>
      <c r="E317" s="22" t="n"/>
      <c r="F317" s="24" t="n"/>
      <c r="G317" s="25" t="n"/>
      <c r="H317" s="26">
        <f>IF(A317="","",IFERROR(G317*'Paramètres'!$B$13,0))</f>
        <v/>
      </c>
      <c r="I317" s="26">
        <f>IF(A317="","",IFERROR(G317*'Paramètres'!$B$14,0))</f>
        <v/>
      </c>
      <c r="J317" s="26">
        <f>IF(A317="","",IFERROR(G317+H317+I317,0))</f>
        <v/>
      </c>
      <c r="K317" s="27">
        <f>IF(B317="","",IFERROR(B317+'Paramètres'!$B$15,""))</f>
        <v/>
      </c>
      <c r="L317" s="26">
        <f>IF(A317="","",IFERROR(SUMIFS('Paiements'!$G$5:$G$504,'Paiements'!$C$5:$C$504,A317),0))</f>
        <v/>
      </c>
      <c r="M317" s="26">
        <f>IF(A317="","",IFERROR(MAX(0,J317-L317),0))</f>
        <v/>
      </c>
      <c r="N317" s="28">
        <f>IF(A317="","",IFERROR(IF(M317&lt;=0,"Payée",IF(L317&gt;0,"Partiellement payée",IF(K317&lt;TODAY(),"En retard",IF(K317=TODAY(),"Échue","À venir")))),""))</f>
        <v/>
      </c>
      <c r="O317" s="29">
        <f>IF(K317="","",IFERROR(K317-TODAY(),""))</f>
        <v/>
      </c>
      <c r="P317" s="24" t="n"/>
    </row>
    <row r="318">
      <c r="A318" s="22" t="n"/>
      <c r="B318" s="23" t="n"/>
      <c r="C318" s="24" t="n"/>
      <c r="D318" s="22" t="n"/>
      <c r="E318" s="22" t="n"/>
      <c r="F318" s="24" t="n"/>
      <c r="G318" s="25" t="n"/>
      <c r="H318" s="26">
        <f>IF(A318="","",IFERROR(G318*'Paramètres'!$B$13,0))</f>
        <v/>
      </c>
      <c r="I318" s="26">
        <f>IF(A318="","",IFERROR(G318*'Paramètres'!$B$14,0))</f>
        <v/>
      </c>
      <c r="J318" s="26">
        <f>IF(A318="","",IFERROR(G318+H318+I318,0))</f>
        <v/>
      </c>
      <c r="K318" s="27">
        <f>IF(B318="","",IFERROR(B318+'Paramètres'!$B$15,""))</f>
        <v/>
      </c>
      <c r="L318" s="26">
        <f>IF(A318="","",IFERROR(SUMIFS('Paiements'!$G$5:$G$504,'Paiements'!$C$5:$C$504,A318),0))</f>
        <v/>
      </c>
      <c r="M318" s="26">
        <f>IF(A318="","",IFERROR(MAX(0,J318-L318),0))</f>
        <v/>
      </c>
      <c r="N318" s="28">
        <f>IF(A318="","",IFERROR(IF(M318&lt;=0,"Payée",IF(L318&gt;0,"Partiellement payée",IF(K318&lt;TODAY(),"En retard",IF(K318=TODAY(),"Échue","À venir")))),""))</f>
        <v/>
      </c>
      <c r="O318" s="29">
        <f>IF(K318="","",IFERROR(K318-TODAY(),""))</f>
        <v/>
      </c>
      <c r="P318" s="24" t="n"/>
    </row>
    <row r="319">
      <c r="A319" s="22" t="n"/>
      <c r="B319" s="23" t="n"/>
      <c r="C319" s="24" t="n"/>
      <c r="D319" s="22" t="n"/>
      <c r="E319" s="22" t="n"/>
      <c r="F319" s="24" t="n"/>
      <c r="G319" s="25" t="n"/>
      <c r="H319" s="26">
        <f>IF(A319="","",IFERROR(G319*'Paramètres'!$B$13,0))</f>
        <v/>
      </c>
      <c r="I319" s="26">
        <f>IF(A319="","",IFERROR(G319*'Paramètres'!$B$14,0))</f>
        <v/>
      </c>
      <c r="J319" s="26">
        <f>IF(A319="","",IFERROR(G319+H319+I319,0))</f>
        <v/>
      </c>
      <c r="K319" s="27">
        <f>IF(B319="","",IFERROR(B319+'Paramètres'!$B$15,""))</f>
        <v/>
      </c>
      <c r="L319" s="26">
        <f>IF(A319="","",IFERROR(SUMIFS('Paiements'!$G$5:$G$504,'Paiements'!$C$5:$C$504,A319),0))</f>
        <v/>
      </c>
      <c r="M319" s="26">
        <f>IF(A319="","",IFERROR(MAX(0,J319-L319),0))</f>
        <v/>
      </c>
      <c r="N319" s="28">
        <f>IF(A319="","",IFERROR(IF(M319&lt;=0,"Payée",IF(L319&gt;0,"Partiellement payée",IF(K319&lt;TODAY(),"En retard",IF(K319=TODAY(),"Échue","À venir")))),""))</f>
        <v/>
      </c>
      <c r="O319" s="29">
        <f>IF(K319="","",IFERROR(K319-TODAY(),""))</f>
        <v/>
      </c>
      <c r="P319" s="24" t="n"/>
    </row>
    <row r="320">
      <c r="A320" s="22" t="n"/>
      <c r="B320" s="23" t="n"/>
      <c r="C320" s="24" t="n"/>
      <c r="D320" s="22" t="n"/>
      <c r="E320" s="22" t="n"/>
      <c r="F320" s="24" t="n"/>
      <c r="G320" s="25" t="n"/>
      <c r="H320" s="26">
        <f>IF(A320="","",IFERROR(G320*'Paramètres'!$B$13,0))</f>
        <v/>
      </c>
      <c r="I320" s="26">
        <f>IF(A320="","",IFERROR(G320*'Paramètres'!$B$14,0))</f>
        <v/>
      </c>
      <c r="J320" s="26">
        <f>IF(A320="","",IFERROR(G320+H320+I320,0))</f>
        <v/>
      </c>
      <c r="K320" s="27">
        <f>IF(B320="","",IFERROR(B320+'Paramètres'!$B$15,""))</f>
        <v/>
      </c>
      <c r="L320" s="26">
        <f>IF(A320="","",IFERROR(SUMIFS('Paiements'!$G$5:$G$504,'Paiements'!$C$5:$C$504,A320),0))</f>
        <v/>
      </c>
      <c r="M320" s="26">
        <f>IF(A320="","",IFERROR(MAX(0,J320-L320),0))</f>
        <v/>
      </c>
      <c r="N320" s="28">
        <f>IF(A320="","",IFERROR(IF(M320&lt;=0,"Payée",IF(L320&gt;0,"Partiellement payée",IF(K320&lt;TODAY(),"En retard",IF(K320=TODAY(),"Échue","À venir")))),""))</f>
        <v/>
      </c>
      <c r="O320" s="29">
        <f>IF(K320="","",IFERROR(K320-TODAY(),""))</f>
        <v/>
      </c>
      <c r="P320" s="24" t="n"/>
    </row>
    <row r="321">
      <c r="A321" s="22" t="n"/>
      <c r="B321" s="23" t="n"/>
      <c r="C321" s="24" t="n"/>
      <c r="D321" s="22" t="n"/>
      <c r="E321" s="22" t="n"/>
      <c r="F321" s="24" t="n"/>
      <c r="G321" s="25" t="n"/>
      <c r="H321" s="26">
        <f>IF(A321="","",IFERROR(G321*'Paramètres'!$B$13,0))</f>
        <v/>
      </c>
      <c r="I321" s="26">
        <f>IF(A321="","",IFERROR(G321*'Paramètres'!$B$14,0))</f>
        <v/>
      </c>
      <c r="J321" s="26">
        <f>IF(A321="","",IFERROR(G321+H321+I321,0))</f>
        <v/>
      </c>
      <c r="K321" s="27">
        <f>IF(B321="","",IFERROR(B321+'Paramètres'!$B$15,""))</f>
        <v/>
      </c>
      <c r="L321" s="26">
        <f>IF(A321="","",IFERROR(SUMIFS('Paiements'!$G$5:$G$504,'Paiements'!$C$5:$C$504,A321),0))</f>
        <v/>
      </c>
      <c r="M321" s="26">
        <f>IF(A321="","",IFERROR(MAX(0,J321-L321),0))</f>
        <v/>
      </c>
      <c r="N321" s="28">
        <f>IF(A321="","",IFERROR(IF(M321&lt;=0,"Payée",IF(L321&gt;0,"Partiellement payée",IF(K321&lt;TODAY(),"En retard",IF(K321=TODAY(),"Échue","À venir")))),""))</f>
        <v/>
      </c>
      <c r="O321" s="29">
        <f>IF(K321="","",IFERROR(K321-TODAY(),""))</f>
        <v/>
      </c>
      <c r="P321" s="24" t="n"/>
    </row>
    <row r="322">
      <c r="A322" s="22" t="n"/>
      <c r="B322" s="23" t="n"/>
      <c r="C322" s="24" t="n"/>
      <c r="D322" s="22" t="n"/>
      <c r="E322" s="22" t="n"/>
      <c r="F322" s="24" t="n"/>
      <c r="G322" s="25" t="n"/>
      <c r="H322" s="26">
        <f>IF(A322="","",IFERROR(G322*'Paramètres'!$B$13,0))</f>
        <v/>
      </c>
      <c r="I322" s="26">
        <f>IF(A322="","",IFERROR(G322*'Paramètres'!$B$14,0))</f>
        <v/>
      </c>
      <c r="J322" s="26">
        <f>IF(A322="","",IFERROR(G322+H322+I322,0))</f>
        <v/>
      </c>
      <c r="K322" s="27">
        <f>IF(B322="","",IFERROR(B322+'Paramètres'!$B$15,""))</f>
        <v/>
      </c>
      <c r="L322" s="26">
        <f>IF(A322="","",IFERROR(SUMIFS('Paiements'!$G$5:$G$504,'Paiements'!$C$5:$C$504,A322),0))</f>
        <v/>
      </c>
      <c r="M322" s="26">
        <f>IF(A322="","",IFERROR(MAX(0,J322-L322),0))</f>
        <v/>
      </c>
      <c r="N322" s="28">
        <f>IF(A322="","",IFERROR(IF(M322&lt;=0,"Payée",IF(L322&gt;0,"Partiellement payée",IF(K322&lt;TODAY(),"En retard",IF(K322=TODAY(),"Échue","À venir")))),""))</f>
        <v/>
      </c>
      <c r="O322" s="29">
        <f>IF(K322="","",IFERROR(K322-TODAY(),""))</f>
        <v/>
      </c>
      <c r="P322" s="24" t="n"/>
    </row>
    <row r="323">
      <c r="A323" s="22" t="n"/>
      <c r="B323" s="23" t="n"/>
      <c r="C323" s="24" t="n"/>
      <c r="D323" s="22" t="n"/>
      <c r="E323" s="22" t="n"/>
      <c r="F323" s="24" t="n"/>
      <c r="G323" s="25" t="n"/>
      <c r="H323" s="26">
        <f>IF(A323="","",IFERROR(G323*'Paramètres'!$B$13,0))</f>
        <v/>
      </c>
      <c r="I323" s="26">
        <f>IF(A323="","",IFERROR(G323*'Paramètres'!$B$14,0))</f>
        <v/>
      </c>
      <c r="J323" s="26">
        <f>IF(A323="","",IFERROR(G323+H323+I323,0))</f>
        <v/>
      </c>
      <c r="K323" s="27">
        <f>IF(B323="","",IFERROR(B323+'Paramètres'!$B$15,""))</f>
        <v/>
      </c>
      <c r="L323" s="26">
        <f>IF(A323="","",IFERROR(SUMIFS('Paiements'!$G$5:$G$504,'Paiements'!$C$5:$C$504,A323),0))</f>
        <v/>
      </c>
      <c r="M323" s="26">
        <f>IF(A323="","",IFERROR(MAX(0,J323-L323),0))</f>
        <v/>
      </c>
      <c r="N323" s="28">
        <f>IF(A323="","",IFERROR(IF(M323&lt;=0,"Payée",IF(L323&gt;0,"Partiellement payée",IF(K323&lt;TODAY(),"En retard",IF(K323=TODAY(),"Échue","À venir")))),""))</f>
        <v/>
      </c>
      <c r="O323" s="29">
        <f>IF(K323="","",IFERROR(K323-TODAY(),""))</f>
        <v/>
      </c>
      <c r="P323" s="24" t="n"/>
    </row>
    <row r="324">
      <c r="A324" s="22" t="n"/>
      <c r="B324" s="23" t="n"/>
      <c r="C324" s="24" t="n"/>
      <c r="D324" s="22" t="n"/>
      <c r="E324" s="22" t="n"/>
      <c r="F324" s="24" t="n"/>
      <c r="G324" s="25" t="n"/>
      <c r="H324" s="26">
        <f>IF(A324="","",IFERROR(G324*'Paramètres'!$B$13,0))</f>
        <v/>
      </c>
      <c r="I324" s="26">
        <f>IF(A324="","",IFERROR(G324*'Paramètres'!$B$14,0))</f>
        <v/>
      </c>
      <c r="J324" s="26">
        <f>IF(A324="","",IFERROR(G324+H324+I324,0))</f>
        <v/>
      </c>
      <c r="K324" s="27">
        <f>IF(B324="","",IFERROR(B324+'Paramètres'!$B$15,""))</f>
        <v/>
      </c>
      <c r="L324" s="26">
        <f>IF(A324="","",IFERROR(SUMIFS('Paiements'!$G$5:$G$504,'Paiements'!$C$5:$C$504,A324),0))</f>
        <v/>
      </c>
      <c r="M324" s="26">
        <f>IF(A324="","",IFERROR(MAX(0,J324-L324),0))</f>
        <v/>
      </c>
      <c r="N324" s="28">
        <f>IF(A324="","",IFERROR(IF(M324&lt;=0,"Payée",IF(L324&gt;0,"Partiellement payée",IF(K324&lt;TODAY(),"En retard",IF(K324=TODAY(),"Échue","À venir")))),""))</f>
        <v/>
      </c>
      <c r="O324" s="29">
        <f>IF(K324="","",IFERROR(K324-TODAY(),""))</f>
        <v/>
      </c>
      <c r="P324" s="24" t="n"/>
    </row>
    <row r="325">
      <c r="A325" s="22" t="n"/>
      <c r="B325" s="23" t="n"/>
      <c r="C325" s="24" t="n"/>
      <c r="D325" s="22" t="n"/>
      <c r="E325" s="22" t="n"/>
      <c r="F325" s="24" t="n"/>
      <c r="G325" s="25" t="n"/>
      <c r="H325" s="26">
        <f>IF(A325="","",IFERROR(G325*'Paramètres'!$B$13,0))</f>
        <v/>
      </c>
      <c r="I325" s="26">
        <f>IF(A325="","",IFERROR(G325*'Paramètres'!$B$14,0))</f>
        <v/>
      </c>
      <c r="J325" s="26">
        <f>IF(A325="","",IFERROR(G325+H325+I325,0))</f>
        <v/>
      </c>
      <c r="K325" s="27">
        <f>IF(B325="","",IFERROR(B325+'Paramètres'!$B$15,""))</f>
        <v/>
      </c>
      <c r="L325" s="26">
        <f>IF(A325="","",IFERROR(SUMIFS('Paiements'!$G$5:$G$504,'Paiements'!$C$5:$C$504,A325),0))</f>
        <v/>
      </c>
      <c r="M325" s="26">
        <f>IF(A325="","",IFERROR(MAX(0,J325-L325),0))</f>
        <v/>
      </c>
      <c r="N325" s="28">
        <f>IF(A325="","",IFERROR(IF(M325&lt;=0,"Payée",IF(L325&gt;0,"Partiellement payée",IF(K325&lt;TODAY(),"En retard",IF(K325=TODAY(),"Échue","À venir")))),""))</f>
        <v/>
      </c>
      <c r="O325" s="29">
        <f>IF(K325="","",IFERROR(K325-TODAY(),""))</f>
        <v/>
      </c>
      <c r="P325" s="24" t="n"/>
    </row>
    <row r="326">
      <c r="A326" s="22" t="n"/>
      <c r="B326" s="23" t="n"/>
      <c r="C326" s="24" t="n"/>
      <c r="D326" s="22" t="n"/>
      <c r="E326" s="22" t="n"/>
      <c r="F326" s="24" t="n"/>
      <c r="G326" s="25" t="n"/>
      <c r="H326" s="26">
        <f>IF(A326="","",IFERROR(G326*'Paramètres'!$B$13,0))</f>
        <v/>
      </c>
      <c r="I326" s="26">
        <f>IF(A326="","",IFERROR(G326*'Paramètres'!$B$14,0))</f>
        <v/>
      </c>
      <c r="J326" s="26">
        <f>IF(A326="","",IFERROR(G326+H326+I326,0))</f>
        <v/>
      </c>
      <c r="K326" s="27">
        <f>IF(B326="","",IFERROR(B326+'Paramètres'!$B$15,""))</f>
        <v/>
      </c>
      <c r="L326" s="26">
        <f>IF(A326="","",IFERROR(SUMIFS('Paiements'!$G$5:$G$504,'Paiements'!$C$5:$C$504,A326),0))</f>
        <v/>
      </c>
      <c r="M326" s="26">
        <f>IF(A326="","",IFERROR(MAX(0,J326-L326),0))</f>
        <v/>
      </c>
      <c r="N326" s="28">
        <f>IF(A326="","",IFERROR(IF(M326&lt;=0,"Payée",IF(L326&gt;0,"Partiellement payée",IF(K326&lt;TODAY(),"En retard",IF(K326=TODAY(),"Échue","À venir")))),""))</f>
        <v/>
      </c>
      <c r="O326" s="29">
        <f>IF(K326="","",IFERROR(K326-TODAY(),""))</f>
        <v/>
      </c>
      <c r="P326" s="24" t="n"/>
    </row>
    <row r="327">
      <c r="A327" s="22" t="n"/>
      <c r="B327" s="23" t="n"/>
      <c r="C327" s="24" t="n"/>
      <c r="D327" s="22" t="n"/>
      <c r="E327" s="22" t="n"/>
      <c r="F327" s="24" t="n"/>
      <c r="G327" s="25" t="n"/>
      <c r="H327" s="26">
        <f>IF(A327="","",IFERROR(G327*'Paramètres'!$B$13,0))</f>
        <v/>
      </c>
      <c r="I327" s="26">
        <f>IF(A327="","",IFERROR(G327*'Paramètres'!$B$14,0))</f>
        <v/>
      </c>
      <c r="J327" s="26">
        <f>IF(A327="","",IFERROR(G327+H327+I327,0))</f>
        <v/>
      </c>
      <c r="K327" s="27">
        <f>IF(B327="","",IFERROR(B327+'Paramètres'!$B$15,""))</f>
        <v/>
      </c>
      <c r="L327" s="26">
        <f>IF(A327="","",IFERROR(SUMIFS('Paiements'!$G$5:$G$504,'Paiements'!$C$5:$C$504,A327),0))</f>
        <v/>
      </c>
      <c r="M327" s="26">
        <f>IF(A327="","",IFERROR(MAX(0,J327-L327),0))</f>
        <v/>
      </c>
      <c r="N327" s="28">
        <f>IF(A327="","",IFERROR(IF(M327&lt;=0,"Payée",IF(L327&gt;0,"Partiellement payée",IF(K327&lt;TODAY(),"En retard",IF(K327=TODAY(),"Échue","À venir")))),""))</f>
        <v/>
      </c>
      <c r="O327" s="29">
        <f>IF(K327="","",IFERROR(K327-TODAY(),""))</f>
        <v/>
      </c>
      <c r="P327" s="24" t="n"/>
    </row>
    <row r="328">
      <c r="A328" s="22" t="n"/>
      <c r="B328" s="23" t="n"/>
      <c r="C328" s="24" t="n"/>
      <c r="D328" s="22" t="n"/>
      <c r="E328" s="22" t="n"/>
      <c r="F328" s="24" t="n"/>
      <c r="G328" s="25" t="n"/>
      <c r="H328" s="26">
        <f>IF(A328="","",IFERROR(G328*'Paramètres'!$B$13,0))</f>
        <v/>
      </c>
      <c r="I328" s="26">
        <f>IF(A328="","",IFERROR(G328*'Paramètres'!$B$14,0))</f>
        <v/>
      </c>
      <c r="J328" s="26">
        <f>IF(A328="","",IFERROR(G328+H328+I328,0))</f>
        <v/>
      </c>
      <c r="K328" s="27">
        <f>IF(B328="","",IFERROR(B328+'Paramètres'!$B$15,""))</f>
        <v/>
      </c>
      <c r="L328" s="26">
        <f>IF(A328="","",IFERROR(SUMIFS('Paiements'!$G$5:$G$504,'Paiements'!$C$5:$C$504,A328),0))</f>
        <v/>
      </c>
      <c r="M328" s="26">
        <f>IF(A328="","",IFERROR(MAX(0,J328-L328),0))</f>
        <v/>
      </c>
      <c r="N328" s="28">
        <f>IF(A328="","",IFERROR(IF(M328&lt;=0,"Payée",IF(L328&gt;0,"Partiellement payée",IF(K328&lt;TODAY(),"En retard",IF(K328=TODAY(),"Échue","À venir")))),""))</f>
        <v/>
      </c>
      <c r="O328" s="29">
        <f>IF(K328="","",IFERROR(K328-TODAY(),""))</f>
        <v/>
      </c>
      <c r="P328" s="24" t="n"/>
    </row>
    <row r="329">
      <c r="A329" s="22" t="n"/>
      <c r="B329" s="23" t="n"/>
      <c r="C329" s="24" t="n"/>
      <c r="D329" s="22" t="n"/>
      <c r="E329" s="22" t="n"/>
      <c r="F329" s="24" t="n"/>
      <c r="G329" s="25" t="n"/>
      <c r="H329" s="26">
        <f>IF(A329="","",IFERROR(G329*'Paramètres'!$B$13,0))</f>
        <v/>
      </c>
      <c r="I329" s="26">
        <f>IF(A329="","",IFERROR(G329*'Paramètres'!$B$14,0))</f>
        <v/>
      </c>
      <c r="J329" s="26">
        <f>IF(A329="","",IFERROR(G329+H329+I329,0))</f>
        <v/>
      </c>
      <c r="K329" s="27">
        <f>IF(B329="","",IFERROR(B329+'Paramètres'!$B$15,""))</f>
        <v/>
      </c>
      <c r="L329" s="26">
        <f>IF(A329="","",IFERROR(SUMIFS('Paiements'!$G$5:$G$504,'Paiements'!$C$5:$C$504,A329),0))</f>
        <v/>
      </c>
      <c r="M329" s="26">
        <f>IF(A329="","",IFERROR(MAX(0,J329-L329),0))</f>
        <v/>
      </c>
      <c r="N329" s="28">
        <f>IF(A329="","",IFERROR(IF(M329&lt;=0,"Payée",IF(L329&gt;0,"Partiellement payée",IF(K329&lt;TODAY(),"En retard",IF(K329=TODAY(),"Échue","À venir")))),""))</f>
        <v/>
      </c>
      <c r="O329" s="29">
        <f>IF(K329="","",IFERROR(K329-TODAY(),""))</f>
        <v/>
      </c>
      <c r="P329" s="24" t="n"/>
    </row>
    <row r="330">
      <c r="A330" s="22" t="n"/>
      <c r="B330" s="23" t="n"/>
      <c r="C330" s="24" t="n"/>
      <c r="D330" s="22" t="n"/>
      <c r="E330" s="22" t="n"/>
      <c r="F330" s="24" t="n"/>
      <c r="G330" s="25" t="n"/>
      <c r="H330" s="26">
        <f>IF(A330="","",IFERROR(G330*'Paramètres'!$B$13,0))</f>
        <v/>
      </c>
      <c r="I330" s="26">
        <f>IF(A330="","",IFERROR(G330*'Paramètres'!$B$14,0))</f>
        <v/>
      </c>
      <c r="J330" s="26">
        <f>IF(A330="","",IFERROR(G330+H330+I330,0))</f>
        <v/>
      </c>
      <c r="K330" s="27">
        <f>IF(B330="","",IFERROR(B330+'Paramètres'!$B$15,""))</f>
        <v/>
      </c>
      <c r="L330" s="26">
        <f>IF(A330="","",IFERROR(SUMIFS('Paiements'!$G$5:$G$504,'Paiements'!$C$5:$C$504,A330),0))</f>
        <v/>
      </c>
      <c r="M330" s="26">
        <f>IF(A330="","",IFERROR(MAX(0,J330-L330),0))</f>
        <v/>
      </c>
      <c r="N330" s="28">
        <f>IF(A330="","",IFERROR(IF(M330&lt;=0,"Payée",IF(L330&gt;0,"Partiellement payée",IF(K330&lt;TODAY(),"En retard",IF(K330=TODAY(),"Échue","À venir")))),""))</f>
        <v/>
      </c>
      <c r="O330" s="29">
        <f>IF(K330="","",IFERROR(K330-TODAY(),""))</f>
        <v/>
      </c>
      <c r="P330" s="24" t="n"/>
    </row>
    <row r="331">
      <c r="A331" s="22" t="n"/>
      <c r="B331" s="23" t="n"/>
      <c r="C331" s="24" t="n"/>
      <c r="D331" s="22" t="n"/>
      <c r="E331" s="22" t="n"/>
      <c r="F331" s="24" t="n"/>
      <c r="G331" s="25" t="n"/>
      <c r="H331" s="26">
        <f>IF(A331="","",IFERROR(G331*'Paramètres'!$B$13,0))</f>
        <v/>
      </c>
      <c r="I331" s="26">
        <f>IF(A331="","",IFERROR(G331*'Paramètres'!$B$14,0))</f>
        <v/>
      </c>
      <c r="J331" s="26">
        <f>IF(A331="","",IFERROR(G331+H331+I331,0))</f>
        <v/>
      </c>
      <c r="K331" s="27">
        <f>IF(B331="","",IFERROR(B331+'Paramètres'!$B$15,""))</f>
        <v/>
      </c>
      <c r="L331" s="26">
        <f>IF(A331="","",IFERROR(SUMIFS('Paiements'!$G$5:$G$504,'Paiements'!$C$5:$C$504,A331),0))</f>
        <v/>
      </c>
      <c r="M331" s="26">
        <f>IF(A331="","",IFERROR(MAX(0,J331-L331),0))</f>
        <v/>
      </c>
      <c r="N331" s="28">
        <f>IF(A331="","",IFERROR(IF(M331&lt;=0,"Payée",IF(L331&gt;0,"Partiellement payée",IF(K331&lt;TODAY(),"En retard",IF(K331=TODAY(),"Échue","À venir")))),""))</f>
        <v/>
      </c>
      <c r="O331" s="29">
        <f>IF(K331="","",IFERROR(K331-TODAY(),""))</f>
        <v/>
      </c>
      <c r="P331" s="24" t="n"/>
    </row>
    <row r="332">
      <c r="A332" s="22" t="n"/>
      <c r="B332" s="23" t="n"/>
      <c r="C332" s="24" t="n"/>
      <c r="D332" s="22" t="n"/>
      <c r="E332" s="22" t="n"/>
      <c r="F332" s="24" t="n"/>
      <c r="G332" s="25" t="n"/>
      <c r="H332" s="26">
        <f>IF(A332="","",IFERROR(G332*'Paramètres'!$B$13,0))</f>
        <v/>
      </c>
      <c r="I332" s="26">
        <f>IF(A332="","",IFERROR(G332*'Paramètres'!$B$14,0))</f>
        <v/>
      </c>
      <c r="J332" s="26">
        <f>IF(A332="","",IFERROR(G332+H332+I332,0))</f>
        <v/>
      </c>
      <c r="K332" s="27">
        <f>IF(B332="","",IFERROR(B332+'Paramètres'!$B$15,""))</f>
        <v/>
      </c>
      <c r="L332" s="26">
        <f>IF(A332="","",IFERROR(SUMIFS('Paiements'!$G$5:$G$504,'Paiements'!$C$5:$C$504,A332),0))</f>
        <v/>
      </c>
      <c r="M332" s="26">
        <f>IF(A332="","",IFERROR(MAX(0,J332-L332),0))</f>
        <v/>
      </c>
      <c r="N332" s="28">
        <f>IF(A332="","",IFERROR(IF(M332&lt;=0,"Payée",IF(L332&gt;0,"Partiellement payée",IF(K332&lt;TODAY(),"En retard",IF(K332=TODAY(),"Échue","À venir")))),""))</f>
        <v/>
      </c>
      <c r="O332" s="29">
        <f>IF(K332="","",IFERROR(K332-TODAY(),""))</f>
        <v/>
      </c>
      <c r="P332" s="24" t="n"/>
    </row>
    <row r="333">
      <c r="A333" s="22" t="n"/>
      <c r="B333" s="23" t="n"/>
      <c r="C333" s="24" t="n"/>
      <c r="D333" s="22" t="n"/>
      <c r="E333" s="22" t="n"/>
      <c r="F333" s="24" t="n"/>
      <c r="G333" s="25" t="n"/>
      <c r="H333" s="26">
        <f>IF(A333="","",IFERROR(G333*'Paramètres'!$B$13,0))</f>
        <v/>
      </c>
      <c r="I333" s="26">
        <f>IF(A333="","",IFERROR(G333*'Paramètres'!$B$14,0))</f>
        <v/>
      </c>
      <c r="J333" s="26">
        <f>IF(A333="","",IFERROR(G333+H333+I333,0))</f>
        <v/>
      </c>
      <c r="K333" s="27">
        <f>IF(B333="","",IFERROR(B333+'Paramètres'!$B$15,""))</f>
        <v/>
      </c>
      <c r="L333" s="26">
        <f>IF(A333="","",IFERROR(SUMIFS('Paiements'!$G$5:$G$504,'Paiements'!$C$5:$C$504,A333),0))</f>
        <v/>
      </c>
      <c r="M333" s="26">
        <f>IF(A333="","",IFERROR(MAX(0,J333-L333),0))</f>
        <v/>
      </c>
      <c r="N333" s="28">
        <f>IF(A333="","",IFERROR(IF(M333&lt;=0,"Payée",IF(L333&gt;0,"Partiellement payée",IF(K333&lt;TODAY(),"En retard",IF(K333=TODAY(),"Échue","À venir")))),""))</f>
        <v/>
      </c>
      <c r="O333" s="29">
        <f>IF(K333="","",IFERROR(K333-TODAY(),""))</f>
        <v/>
      </c>
      <c r="P333" s="24" t="n"/>
    </row>
    <row r="334">
      <c r="A334" s="22" t="n"/>
      <c r="B334" s="23" t="n"/>
      <c r="C334" s="24" t="n"/>
      <c r="D334" s="22" t="n"/>
      <c r="E334" s="22" t="n"/>
      <c r="F334" s="24" t="n"/>
      <c r="G334" s="25" t="n"/>
      <c r="H334" s="26">
        <f>IF(A334="","",IFERROR(G334*'Paramètres'!$B$13,0))</f>
        <v/>
      </c>
      <c r="I334" s="26">
        <f>IF(A334="","",IFERROR(G334*'Paramètres'!$B$14,0))</f>
        <v/>
      </c>
      <c r="J334" s="26">
        <f>IF(A334="","",IFERROR(G334+H334+I334,0))</f>
        <v/>
      </c>
      <c r="K334" s="27">
        <f>IF(B334="","",IFERROR(B334+'Paramètres'!$B$15,""))</f>
        <v/>
      </c>
      <c r="L334" s="26">
        <f>IF(A334="","",IFERROR(SUMIFS('Paiements'!$G$5:$G$504,'Paiements'!$C$5:$C$504,A334),0))</f>
        <v/>
      </c>
      <c r="M334" s="26">
        <f>IF(A334="","",IFERROR(MAX(0,J334-L334),0))</f>
        <v/>
      </c>
      <c r="N334" s="28">
        <f>IF(A334="","",IFERROR(IF(M334&lt;=0,"Payée",IF(L334&gt;0,"Partiellement payée",IF(K334&lt;TODAY(),"En retard",IF(K334=TODAY(),"Échue","À venir")))),""))</f>
        <v/>
      </c>
      <c r="O334" s="29">
        <f>IF(K334="","",IFERROR(K334-TODAY(),""))</f>
        <v/>
      </c>
      <c r="P334" s="24" t="n"/>
    </row>
    <row r="335">
      <c r="A335" s="22" t="n"/>
      <c r="B335" s="23" t="n"/>
      <c r="C335" s="24" t="n"/>
      <c r="D335" s="22" t="n"/>
      <c r="E335" s="22" t="n"/>
      <c r="F335" s="24" t="n"/>
      <c r="G335" s="25" t="n"/>
      <c r="H335" s="26">
        <f>IF(A335="","",IFERROR(G335*'Paramètres'!$B$13,0))</f>
        <v/>
      </c>
      <c r="I335" s="26">
        <f>IF(A335="","",IFERROR(G335*'Paramètres'!$B$14,0))</f>
        <v/>
      </c>
      <c r="J335" s="26">
        <f>IF(A335="","",IFERROR(G335+H335+I335,0))</f>
        <v/>
      </c>
      <c r="K335" s="27">
        <f>IF(B335="","",IFERROR(B335+'Paramètres'!$B$15,""))</f>
        <v/>
      </c>
      <c r="L335" s="26">
        <f>IF(A335="","",IFERROR(SUMIFS('Paiements'!$G$5:$G$504,'Paiements'!$C$5:$C$504,A335),0))</f>
        <v/>
      </c>
      <c r="M335" s="26">
        <f>IF(A335="","",IFERROR(MAX(0,J335-L335),0))</f>
        <v/>
      </c>
      <c r="N335" s="28">
        <f>IF(A335="","",IFERROR(IF(M335&lt;=0,"Payée",IF(L335&gt;0,"Partiellement payée",IF(K335&lt;TODAY(),"En retard",IF(K335=TODAY(),"Échue","À venir")))),""))</f>
        <v/>
      </c>
      <c r="O335" s="29">
        <f>IF(K335="","",IFERROR(K335-TODAY(),""))</f>
        <v/>
      </c>
      <c r="P335" s="24" t="n"/>
    </row>
    <row r="336">
      <c r="A336" s="22" t="n"/>
      <c r="B336" s="23" t="n"/>
      <c r="C336" s="24" t="n"/>
      <c r="D336" s="22" t="n"/>
      <c r="E336" s="22" t="n"/>
      <c r="F336" s="24" t="n"/>
      <c r="G336" s="25" t="n"/>
      <c r="H336" s="26">
        <f>IF(A336="","",IFERROR(G336*'Paramètres'!$B$13,0))</f>
        <v/>
      </c>
      <c r="I336" s="26">
        <f>IF(A336="","",IFERROR(G336*'Paramètres'!$B$14,0))</f>
        <v/>
      </c>
      <c r="J336" s="26">
        <f>IF(A336="","",IFERROR(G336+H336+I336,0))</f>
        <v/>
      </c>
      <c r="K336" s="27">
        <f>IF(B336="","",IFERROR(B336+'Paramètres'!$B$15,""))</f>
        <v/>
      </c>
      <c r="L336" s="26">
        <f>IF(A336="","",IFERROR(SUMIFS('Paiements'!$G$5:$G$504,'Paiements'!$C$5:$C$504,A336),0))</f>
        <v/>
      </c>
      <c r="M336" s="26">
        <f>IF(A336="","",IFERROR(MAX(0,J336-L336),0))</f>
        <v/>
      </c>
      <c r="N336" s="28">
        <f>IF(A336="","",IFERROR(IF(M336&lt;=0,"Payée",IF(L336&gt;0,"Partiellement payée",IF(K336&lt;TODAY(),"En retard",IF(K336=TODAY(),"Échue","À venir")))),""))</f>
        <v/>
      </c>
      <c r="O336" s="29">
        <f>IF(K336="","",IFERROR(K336-TODAY(),""))</f>
        <v/>
      </c>
      <c r="P336" s="24" t="n"/>
    </row>
    <row r="337">
      <c r="A337" s="22" t="n"/>
      <c r="B337" s="23" t="n"/>
      <c r="C337" s="24" t="n"/>
      <c r="D337" s="22" t="n"/>
      <c r="E337" s="22" t="n"/>
      <c r="F337" s="24" t="n"/>
      <c r="G337" s="25" t="n"/>
      <c r="H337" s="26">
        <f>IF(A337="","",IFERROR(G337*'Paramètres'!$B$13,0))</f>
        <v/>
      </c>
      <c r="I337" s="26">
        <f>IF(A337="","",IFERROR(G337*'Paramètres'!$B$14,0))</f>
        <v/>
      </c>
      <c r="J337" s="26">
        <f>IF(A337="","",IFERROR(G337+H337+I337,0))</f>
        <v/>
      </c>
      <c r="K337" s="27">
        <f>IF(B337="","",IFERROR(B337+'Paramètres'!$B$15,""))</f>
        <v/>
      </c>
      <c r="L337" s="26">
        <f>IF(A337="","",IFERROR(SUMIFS('Paiements'!$G$5:$G$504,'Paiements'!$C$5:$C$504,A337),0))</f>
        <v/>
      </c>
      <c r="M337" s="26">
        <f>IF(A337="","",IFERROR(MAX(0,J337-L337),0))</f>
        <v/>
      </c>
      <c r="N337" s="28">
        <f>IF(A337="","",IFERROR(IF(M337&lt;=0,"Payée",IF(L337&gt;0,"Partiellement payée",IF(K337&lt;TODAY(),"En retard",IF(K337=TODAY(),"Échue","À venir")))),""))</f>
        <v/>
      </c>
      <c r="O337" s="29">
        <f>IF(K337="","",IFERROR(K337-TODAY(),""))</f>
        <v/>
      </c>
      <c r="P337" s="24" t="n"/>
    </row>
    <row r="338">
      <c r="A338" s="22" t="n"/>
      <c r="B338" s="23" t="n"/>
      <c r="C338" s="24" t="n"/>
      <c r="D338" s="22" t="n"/>
      <c r="E338" s="22" t="n"/>
      <c r="F338" s="24" t="n"/>
      <c r="G338" s="25" t="n"/>
      <c r="H338" s="26">
        <f>IF(A338="","",IFERROR(G338*'Paramètres'!$B$13,0))</f>
        <v/>
      </c>
      <c r="I338" s="26">
        <f>IF(A338="","",IFERROR(G338*'Paramètres'!$B$14,0))</f>
        <v/>
      </c>
      <c r="J338" s="26">
        <f>IF(A338="","",IFERROR(G338+H338+I338,0))</f>
        <v/>
      </c>
      <c r="K338" s="27">
        <f>IF(B338="","",IFERROR(B338+'Paramètres'!$B$15,""))</f>
        <v/>
      </c>
      <c r="L338" s="26">
        <f>IF(A338="","",IFERROR(SUMIFS('Paiements'!$G$5:$G$504,'Paiements'!$C$5:$C$504,A338),0))</f>
        <v/>
      </c>
      <c r="M338" s="26">
        <f>IF(A338="","",IFERROR(MAX(0,J338-L338),0))</f>
        <v/>
      </c>
      <c r="N338" s="28">
        <f>IF(A338="","",IFERROR(IF(M338&lt;=0,"Payée",IF(L338&gt;0,"Partiellement payée",IF(K338&lt;TODAY(),"En retard",IF(K338=TODAY(),"Échue","À venir")))),""))</f>
        <v/>
      </c>
      <c r="O338" s="29">
        <f>IF(K338="","",IFERROR(K338-TODAY(),""))</f>
        <v/>
      </c>
      <c r="P338" s="24" t="n"/>
    </row>
    <row r="339">
      <c r="A339" s="22" t="n"/>
      <c r="B339" s="23" t="n"/>
      <c r="C339" s="24" t="n"/>
      <c r="D339" s="22" t="n"/>
      <c r="E339" s="22" t="n"/>
      <c r="F339" s="24" t="n"/>
      <c r="G339" s="25" t="n"/>
      <c r="H339" s="26">
        <f>IF(A339="","",IFERROR(G339*'Paramètres'!$B$13,0))</f>
        <v/>
      </c>
      <c r="I339" s="26">
        <f>IF(A339="","",IFERROR(G339*'Paramètres'!$B$14,0))</f>
        <v/>
      </c>
      <c r="J339" s="26">
        <f>IF(A339="","",IFERROR(G339+H339+I339,0))</f>
        <v/>
      </c>
      <c r="K339" s="27">
        <f>IF(B339="","",IFERROR(B339+'Paramètres'!$B$15,""))</f>
        <v/>
      </c>
      <c r="L339" s="26">
        <f>IF(A339="","",IFERROR(SUMIFS('Paiements'!$G$5:$G$504,'Paiements'!$C$5:$C$504,A339),0))</f>
        <v/>
      </c>
      <c r="M339" s="26">
        <f>IF(A339="","",IFERROR(MAX(0,J339-L339),0))</f>
        <v/>
      </c>
      <c r="N339" s="28">
        <f>IF(A339="","",IFERROR(IF(M339&lt;=0,"Payée",IF(L339&gt;0,"Partiellement payée",IF(K339&lt;TODAY(),"En retard",IF(K339=TODAY(),"Échue","À venir")))),""))</f>
        <v/>
      </c>
      <c r="O339" s="29">
        <f>IF(K339="","",IFERROR(K339-TODAY(),""))</f>
        <v/>
      </c>
      <c r="P339" s="24" t="n"/>
    </row>
    <row r="340">
      <c r="A340" s="22" t="n"/>
      <c r="B340" s="23" t="n"/>
      <c r="C340" s="24" t="n"/>
      <c r="D340" s="22" t="n"/>
      <c r="E340" s="22" t="n"/>
      <c r="F340" s="24" t="n"/>
      <c r="G340" s="25" t="n"/>
      <c r="H340" s="26">
        <f>IF(A340="","",IFERROR(G340*'Paramètres'!$B$13,0))</f>
        <v/>
      </c>
      <c r="I340" s="26">
        <f>IF(A340="","",IFERROR(G340*'Paramètres'!$B$14,0))</f>
        <v/>
      </c>
      <c r="J340" s="26">
        <f>IF(A340="","",IFERROR(G340+H340+I340,0))</f>
        <v/>
      </c>
      <c r="K340" s="27">
        <f>IF(B340="","",IFERROR(B340+'Paramètres'!$B$15,""))</f>
        <v/>
      </c>
      <c r="L340" s="26">
        <f>IF(A340="","",IFERROR(SUMIFS('Paiements'!$G$5:$G$504,'Paiements'!$C$5:$C$504,A340),0))</f>
        <v/>
      </c>
      <c r="M340" s="26">
        <f>IF(A340="","",IFERROR(MAX(0,J340-L340),0))</f>
        <v/>
      </c>
      <c r="N340" s="28">
        <f>IF(A340="","",IFERROR(IF(M340&lt;=0,"Payée",IF(L340&gt;0,"Partiellement payée",IF(K340&lt;TODAY(),"En retard",IF(K340=TODAY(),"Échue","À venir")))),""))</f>
        <v/>
      </c>
      <c r="O340" s="29">
        <f>IF(K340="","",IFERROR(K340-TODAY(),""))</f>
        <v/>
      </c>
      <c r="P340" s="24" t="n"/>
    </row>
    <row r="341">
      <c r="A341" s="22" t="n"/>
      <c r="B341" s="23" t="n"/>
      <c r="C341" s="24" t="n"/>
      <c r="D341" s="22" t="n"/>
      <c r="E341" s="22" t="n"/>
      <c r="F341" s="24" t="n"/>
      <c r="G341" s="25" t="n"/>
      <c r="H341" s="26">
        <f>IF(A341="","",IFERROR(G341*'Paramètres'!$B$13,0))</f>
        <v/>
      </c>
      <c r="I341" s="26">
        <f>IF(A341="","",IFERROR(G341*'Paramètres'!$B$14,0))</f>
        <v/>
      </c>
      <c r="J341" s="26">
        <f>IF(A341="","",IFERROR(G341+H341+I341,0))</f>
        <v/>
      </c>
      <c r="K341" s="27">
        <f>IF(B341="","",IFERROR(B341+'Paramètres'!$B$15,""))</f>
        <v/>
      </c>
      <c r="L341" s="26">
        <f>IF(A341="","",IFERROR(SUMIFS('Paiements'!$G$5:$G$504,'Paiements'!$C$5:$C$504,A341),0))</f>
        <v/>
      </c>
      <c r="M341" s="26">
        <f>IF(A341="","",IFERROR(MAX(0,J341-L341),0))</f>
        <v/>
      </c>
      <c r="N341" s="28">
        <f>IF(A341="","",IFERROR(IF(M341&lt;=0,"Payée",IF(L341&gt;0,"Partiellement payée",IF(K341&lt;TODAY(),"En retard",IF(K341=TODAY(),"Échue","À venir")))),""))</f>
        <v/>
      </c>
      <c r="O341" s="29">
        <f>IF(K341="","",IFERROR(K341-TODAY(),""))</f>
        <v/>
      </c>
      <c r="P341" s="24" t="n"/>
    </row>
    <row r="342">
      <c r="A342" s="22" t="n"/>
      <c r="B342" s="23" t="n"/>
      <c r="C342" s="24" t="n"/>
      <c r="D342" s="22" t="n"/>
      <c r="E342" s="22" t="n"/>
      <c r="F342" s="24" t="n"/>
      <c r="G342" s="25" t="n"/>
      <c r="H342" s="26">
        <f>IF(A342="","",IFERROR(G342*'Paramètres'!$B$13,0))</f>
        <v/>
      </c>
      <c r="I342" s="26">
        <f>IF(A342="","",IFERROR(G342*'Paramètres'!$B$14,0))</f>
        <v/>
      </c>
      <c r="J342" s="26">
        <f>IF(A342="","",IFERROR(G342+H342+I342,0))</f>
        <v/>
      </c>
      <c r="K342" s="27">
        <f>IF(B342="","",IFERROR(B342+'Paramètres'!$B$15,""))</f>
        <v/>
      </c>
      <c r="L342" s="26">
        <f>IF(A342="","",IFERROR(SUMIFS('Paiements'!$G$5:$G$504,'Paiements'!$C$5:$C$504,A342),0))</f>
        <v/>
      </c>
      <c r="M342" s="26">
        <f>IF(A342="","",IFERROR(MAX(0,J342-L342),0))</f>
        <v/>
      </c>
      <c r="N342" s="28">
        <f>IF(A342="","",IFERROR(IF(M342&lt;=0,"Payée",IF(L342&gt;0,"Partiellement payée",IF(K342&lt;TODAY(),"En retard",IF(K342=TODAY(),"Échue","À venir")))),""))</f>
        <v/>
      </c>
      <c r="O342" s="29">
        <f>IF(K342="","",IFERROR(K342-TODAY(),""))</f>
        <v/>
      </c>
      <c r="P342" s="24" t="n"/>
    </row>
    <row r="343">
      <c r="A343" s="22" t="n"/>
      <c r="B343" s="23" t="n"/>
      <c r="C343" s="24" t="n"/>
      <c r="D343" s="22" t="n"/>
      <c r="E343" s="22" t="n"/>
      <c r="F343" s="24" t="n"/>
      <c r="G343" s="25" t="n"/>
      <c r="H343" s="26">
        <f>IF(A343="","",IFERROR(G343*'Paramètres'!$B$13,0))</f>
        <v/>
      </c>
      <c r="I343" s="26">
        <f>IF(A343="","",IFERROR(G343*'Paramètres'!$B$14,0))</f>
        <v/>
      </c>
      <c r="J343" s="26">
        <f>IF(A343="","",IFERROR(G343+H343+I343,0))</f>
        <v/>
      </c>
      <c r="K343" s="27">
        <f>IF(B343="","",IFERROR(B343+'Paramètres'!$B$15,""))</f>
        <v/>
      </c>
      <c r="L343" s="26">
        <f>IF(A343="","",IFERROR(SUMIFS('Paiements'!$G$5:$G$504,'Paiements'!$C$5:$C$504,A343),0))</f>
        <v/>
      </c>
      <c r="M343" s="26">
        <f>IF(A343="","",IFERROR(MAX(0,J343-L343),0))</f>
        <v/>
      </c>
      <c r="N343" s="28">
        <f>IF(A343="","",IFERROR(IF(M343&lt;=0,"Payée",IF(L343&gt;0,"Partiellement payée",IF(K343&lt;TODAY(),"En retard",IF(K343=TODAY(),"Échue","À venir")))),""))</f>
        <v/>
      </c>
      <c r="O343" s="29">
        <f>IF(K343="","",IFERROR(K343-TODAY(),""))</f>
        <v/>
      </c>
      <c r="P343" s="24" t="n"/>
    </row>
    <row r="344">
      <c r="A344" s="22" t="n"/>
      <c r="B344" s="23" t="n"/>
      <c r="C344" s="24" t="n"/>
      <c r="D344" s="22" t="n"/>
      <c r="E344" s="22" t="n"/>
      <c r="F344" s="24" t="n"/>
      <c r="G344" s="25" t="n"/>
      <c r="H344" s="26">
        <f>IF(A344="","",IFERROR(G344*'Paramètres'!$B$13,0))</f>
        <v/>
      </c>
      <c r="I344" s="26">
        <f>IF(A344="","",IFERROR(G344*'Paramètres'!$B$14,0))</f>
        <v/>
      </c>
      <c r="J344" s="26">
        <f>IF(A344="","",IFERROR(G344+H344+I344,0))</f>
        <v/>
      </c>
      <c r="K344" s="27">
        <f>IF(B344="","",IFERROR(B344+'Paramètres'!$B$15,""))</f>
        <v/>
      </c>
      <c r="L344" s="26">
        <f>IF(A344="","",IFERROR(SUMIFS('Paiements'!$G$5:$G$504,'Paiements'!$C$5:$C$504,A344),0))</f>
        <v/>
      </c>
      <c r="M344" s="26">
        <f>IF(A344="","",IFERROR(MAX(0,J344-L344),0))</f>
        <v/>
      </c>
      <c r="N344" s="28">
        <f>IF(A344="","",IFERROR(IF(M344&lt;=0,"Payée",IF(L344&gt;0,"Partiellement payée",IF(K344&lt;TODAY(),"En retard",IF(K344=TODAY(),"Échue","À venir")))),""))</f>
        <v/>
      </c>
      <c r="O344" s="29">
        <f>IF(K344="","",IFERROR(K344-TODAY(),""))</f>
        <v/>
      </c>
      <c r="P344" s="24" t="n"/>
    </row>
    <row r="345">
      <c r="A345" s="22" t="n"/>
      <c r="B345" s="23" t="n"/>
      <c r="C345" s="24" t="n"/>
      <c r="D345" s="22" t="n"/>
      <c r="E345" s="22" t="n"/>
      <c r="F345" s="24" t="n"/>
      <c r="G345" s="25" t="n"/>
      <c r="H345" s="26">
        <f>IF(A345="","",IFERROR(G345*'Paramètres'!$B$13,0))</f>
        <v/>
      </c>
      <c r="I345" s="26">
        <f>IF(A345="","",IFERROR(G345*'Paramètres'!$B$14,0))</f>
        <v/>
      </c>
      <c r="J345" s="26">
        <f>IF(A345="","",IFERROR(G345+H345+I345,0))</f>
        <v/>
      </c>
      <c r="K345" s="27">
        <f>IF(B345="","",IFERROR(B345+'Paramètres'!$B$15,""))</f>
        <v/>
      </c>
      <c r="L345" s="26">
        <f>IF(A345="","",IFERROR(SUMIFS('Paiements'!$G$5:$G$504,'Paiements'!$C$5:$C$504,A345),0))</f>
        <v/>
      </c>
      <c r="M345" s="26">
        <f>IF(A345="","",IFERROR(MAX(0,J345-L345),0))</f>
        <v/>
      </c>
      <c r="N345" s="28">
        <f>IF(A345="","",IFERROR(IF(M345&lt;=0,"Payée",IF(L345&gt;0,"Partiellement payée",IF(K345&lt;TODAY(),"En retard",IF(K345=TODAY(),"Échue","À venir")))),""))</f>
        <v/>
      </c>
      <c r="O345" s="29">
        <f>IF(K345="","",IFERROR(K345-TODAY(),""))</f>
        <v/>
      </c>
      <c r="P345" s="24" t="n"/>
    </row>
    <row r="346">
      <c r="A346" s="22" t="n"/>
      <c r="B346" s="23" t="n"/>
      <c r="C346" s="24" t="n"/>
      <c r="D346" s="22" t="n"/>
      <c r="E346" s="22" t="n"/>
      <c r="F346" s="24" t="n"/>
      <c r="G346" s="25" t="n"/>
      <c r="H346" s="26">
        <f>IF(A346="","",IFERROR(G346*'Paramètres'!$B$13,0))</f>
        <v/>
      </c>
      <c r="I346" s="26">
        <f>IF(A346="","",IFERROR(G346*'Paramètres'!$B$14,0))</f>
        <v/>
      </c>
      <c r="J346" s="26">
        <f>IF(A346="","",IFERROR(G346+H346+I346,0))</f>
        <v/>
      </c>
      <c r="K346" s="27">
        <f>IF(B346="","",IFERROR(B346+'Paramètres'!$B$15,""))</f>
        <v/>
      </c>
      <c r="L346" s="26">
        <f>IF(A346="","",IFERROR(SUMIFS('Paiements'!$G$5:$G$504,'Paiements'!$C$5:$C$504,A346),0))</f>
        <v/>
      </c>
      <c r="M346" s="26">
        <f>IF(A346="","",IFERROR(MAX(0,J346-L346),0))</f>
        <v/>
      </c>
      <c r="N346" s="28">
        <f>IF(A346="","",IFERROR(IF(M346&lt;=0,"Payée",IF(L346&gt;0,"Partiellement payée",IF(K346&lt;TODAY(),"En retard",IF(K346=TODAY(),"Échue","À venir")))),""))</f>
        <v/>
      </c>
      <c r="O346" s="29">
        <f>IF(K346="","",IFERROR(K346-TODAY(),""))</f>
        <v/>
      </c>
      <c r="P346" s="24" t="n"/>
    </row>
    <row r="347">
      <c r="A347" s="22" t="n"/>
      <c r="B347" s="23" t="n"/>
      <c r="C347" s="24" t="n"/>
      <c r="D347" s="22" t="n"/>
      <c r="E347" s="22" t="n"/>
      <c r="F347" s="24" t="n"/>
      <c r="G347" s="25" t="n"/>
      <c r="H347" s="26">
        <f>IF(A347="","",IFERROR(G347*'Paramètres'!$B$13,0))</f>
        <v/>
      </c>
      <c r="I347" s="26">
        <f>IF(A347="","",IFERROR(G347*'Paramètres'!$B$14,0))</f>
        <v/>
      </c>
      <c r="J347" s="26">
        <f>IF(A347="","",IFERROR(G347+H347+I347,0))</f>
        <v/>
      </c>
      <c r="K347" s="27">
        <f>IF(B347="","",IFERROR(B347+'Paramètres'!$B$15,""))</f>
        <v/>
      </c>
      <c r="L347" s="26">
        <f>IF(A347="","",IFERROR(SUMIFS('Paiements'!$G$5:$G$504,'Paiements'!$C$5:$C$504,A347),0))</f>
        <v/>
      </c>
      <c r="M347" s="26">
        <f>IF(A347="","",IFERROR(MAX(0,J347-L347),0))</f>
        <v/>
      </c>
      <c r="N347" s="28">
        <f>IF(A347="","",IFERROR(IF(M347&lt;=0,"Payée",IF(L347&gt;0,"Partiellement payée",IF(K347&lt;TODAY(),"En retard",IF(K347=TODAY(),"Échue","À venir")))),""))</f>
        <v/>
      </c>
      <c r="O347" s="29">
        <f>IF(K347="","",IFERROR(K347-TODAY(),""))</f>
        <v/>
      </c>
      <c r="P347" s="24" t="n"/>
    </row>
    <row r="348">
      <c r="A348" s="22" t="n"/>
      <c r="B348" s="23" t="n"/>
      <c r="C348" s="24" t="n"/>
      <c r="D348" s="22" t="n"/>
      <c r="E348" s="22" t="n"/>
      <c r="F348" s="24" t="n"/>
      <c r="G348" s="25" t="n"/>
      <c r="H348" s="26">
        <f>IF(A348="","",IFERROR(G348*'Paramètres'!$B$13,0))</f>
        <v/>
      </c>
      <c r="I348" s="26">
        <f>IF(A348="","",IFERROR(G348*'Paramètres'!$B$14,0))</f>
        <v/>
      </c>
      <c r="J348" s="26">
        <f>IF(A348="","",IFERROR(G348+H348+I348,0))</f>
        <v/>
      </c>
      <c r="K348" s="27">
        <f>IF(B348="","",IFERROR(B348+'Paramètres'!$B$15,""))</f>
        <v/>
      </c>
      <c r="L348" s="26">
        <f>IF(A348="","",IFERROR(SUMIFS('Paiements'!$G$5:$G$504,'Paiements'!$C$5:$C$504,A348),0))</f>
        <v/>
      </c>
      <c r="M348" s="26">
        <f>IF(A348="","",IFERROR(MAX(0,J348-L348),0))</f>
        <v/>
      </c>
      <c r="N348" s="28">
        <f>IF(A348="","",IFERROR(IF(M348&lt;=0,"Payée",IF(L348&gt;0,"Partiellement payée",IF(K348&lt;TODAY(),"En retard",IF(K348=TODAY(),"Échue","À venir")))),""))</f>
        <v/>
      </c>
      <c r="O348" s="29">
        <f>IF(K348="","",IFERROR(K348-TODAY(),""))</f>
        <v/>
      </c>
      <c r="P348" s="24" t="n"/>
    </row>
    <row r="349">
      <c r="A349" s="22" t="n"/>
      <c r="B349" s="23" t="n"/>
      <c r="C349" s="24" t="n"/>
      <c r="D349" s="22" t="n"/>
      <c r="E349" s="22" t="n"/>
      <c r="F349" s="24" t="n"/>
      <c r="G349" s="25" t="n"/>
      <c r="H349" s="26">
        <f>IF(A349="","",IFERROR(G349*'Paramètres'!$B$13,0))</f>
        <v/>
      </c>
      <c r="I349" s="26">
        <f>IF(A349="","",IFERROR(G349*'Paramètres'!$B$14,0))</f>
        <v/>
      </c>
      <c r="J349" s="26">
        <f>IF(A349="","",IFERROR(G349+H349+I349,0))</f>
        <v/>
      </c>
      <c r="K349" s="27">
        <f>IF(B349="","",IFERROR(B349+'Paramètres'!$B$15,""))</f>
        <v/>
      </c>
      <c r="L349" s="26">
        <f>IF(A349="","",IFERROR(SUMIFS('Paiements'!$G$5:$G$504,'Paiements'!$C$5:$C$504,A349),0))</f>
        <v/>
      </c>
      <c r="M349" s="26">
        <f>IF(A349="","",IFERROR(MAX(0,J349-L349),0))</f>
        <v/>
      </c>
      <c r="N349" s="28">
        <f>IF(A349="","",IFERROR(IF(M349&lt;=0,"Payée",IF(L349&gt;0,"Partiellement payée",IF(K349&lt;TODAY(),"En retard",IF(K349=TODAY(),"Échue","À venir")))),""))</f>
        <v/>
      </c>
      <c r="O349" s="29">
        <f>IF(K349="","",IFERROR(K349-TODAY(),""))</f>
        <v/>
      </c>
      <c r="P349" s="24" t="n"/>
    </row>
    <row r="350">
      <c r="A350" s="22" t="n"/>
      <c r="B350" s="23" t="n"/>
      <c r="C350" s="24" t="n"/>
      <c r="D350" s="22" t="n"/>
      <c r="E350" s="22" t="n"/>
      <c r="F350" s="24" t="n"/>
      <c r="G350" s="25" t="n"/>
      <c r="H350" s="26">
        <f>IF(A350="","",IFERROR(G350*'Paramètres'!$B$13,0))</f>
        <v/>
      </c>
      <c r="I350" s="26">
        <f>IF(A350="","",IFERROR(G350*'Paramètres'!$B$14,0))</f>
        <v/>
      </c>
      <c r="J350" s="26">
        <f>IF(A350="","",IFERROR(G350+H350+I350,0))</f>
        <v/>
      </c>
      <c r="K350" s="27">
        <f>IF(B350="","",IFERROR(B350+'Paramètres'!$B$15,""))</f>
        <v/>
      </c>
      <c r="L350" s="26">
        <f>IF(A350="","",IFERROR(SUMIFS('Paiements'!$G$5:$G$504,'Paiements'!$C$5:$C$504,A350),0))</f>
        <v/>
      </c>
      <c r="M350" s="26">
        <f>IF(A350="","",IFERROR(MAX(0,J350-L350),0))</f>
        <v/>
      </c>
      <c r="N350" s="28">
        <f>IF(A350="","",IFERROR(IF(M350&lt;=0,"Payée",IF(L350&gt;0,"Partiellement payée",IF(K350&lt;TODAY(),"En retard",IF(K350=TODAY(),"Échue","À venir")))),""))</f>
        <v/>
      </c>
      <c r="O350" s="29">
        <f>IF(K350="","",IFERROR(K350-TODAY(),""))</f>
        <v/>
      </c>
      <c r="P350" s="24" t="n"/>
    </row>
    <row r="351">
      <c r="A351" s="22" t="n"/>
      <c r="B351" s="23" t="n"/>
      <c r="C351" s="24" t="n"/>
      <c r="D351" s="22" t="n"/>
      <c r="E351" s="22" t="n"/>
      <c r="F351" s="24" t="n"/>
      <c r="G351" s="25" t="n"/>
      <c r="H351" s="26">
        <f>IF(A351="","",IFERROR(G351*'Paramètres'!$B$13,0))</f>
        <v/>
      </c>
      <c r="I351" s="26">
        <f>IF(A351="","",IFERROR(G351*'Paramètres'!$B$14,0))</f>
        <v/>
      </c>
      <c r="J351" s="26">
        <f>IF(A351="","",IFERROR(G351+H351+I351,0))</f>
        <v/>
      </c>
      <c r="K351" s="27">
        <f>IF(B351="","",IFERROR(B351+'Paramètres'!$B$15,""))</f>
        <v/>
      </c>
      <c r="L351" s="26">
        <f>IF(A351="","",IFERROR(SUMIFS('Paiements'!$G$5:$G$504,'Paiements'!$C$5:$C$504,A351),0))</f>
        <v/>
      </c>
      <c r="M351" s="26">
        <f>IF(A351="","",IFERROR(MAX(0,J351-L351),0))</f>
        <v/>
      </c>
      <c r="N351" s="28">
        <f>IF(A351="","",IFERROR(IF(M351&lt;=0,"Payée",IF(L351&gt;0,"Partiellement payée",IF(K351&lt;TODAY(),"En retard",IF(K351=TODAY(),"Échue","À venir")))),""))</f>
        <v/>
      </c>
      <c r="O351" s="29">
        <f>IF(K351="","",IFERROR(K351-TODAY(),""))</f>
        <v/>
      </c>
      <c r="P351" s="24" t="n"/>
    </row>
    <row r="352">
      <c r="A352" s="22" t="n"/>
      <c r="B352" s="23" t="n"/>
      <c r="C352" s="24" t="n"/>
      <c r="D352" s="22" t="n"/>
      <c r="E352" s="22" t="n"/>
      <c r="F352" s="24" t="n"/>
      <c r="G352" s="25" t="n"/>
      <c r="H352" s="26">
        <f>IF(A352="","",IFERROR(G352*'Paramètres'!$B$13,0))</f>
        <v/>
      </c>
      <c r="I352" s="26">
        <f>IF(A352="","",IFERROR(G352*'Paramètres'!$B$14,0))</f>
        <v/>
      </c>
      <c r="J352" s="26">
        <f>IF(A352="","",IFERROR(G352+H352+I352,0))</f>
        <v/>
      </c>
      <c r="K352" s="27">
        <f>IF(B352="","",IFERROR(B352+'Paramètres'!$B$15,""))</f>
        <v/>
      </c>
      <c r="L352" s="26">
        <f>IF(A352="","",IFERROR(SUMIFS('Paiements'!$G$5:$G$504,'Paiements'!$C$5:$C$504,A352),0))</f>
        <v/>
      </c>
      <c r="M352" s="26">
        <f>IF(A352="","",IFERROR(MAX(0,J352-L352),0))</f>
        <v/>
      </c>
      <c r="N352" s="28">
        <f>IF(A352="","",IFERROR(IF(M352&lt;=0,"Payée",IF(L352&gt;0,"Partiellement payée",IF(K352&lt;TODAY(),"En retard",IF(K352=TODAY(),"Échue","À venir")))),""))</f>
        <v/>
      </c>
      <c r="O352" s="29">
        <f>IF(K352="","",IFERROR(K352-TODAY(),""))</f>
        <v/>
      </c>
      <c r="P352" s="24" t="n"/>
    </row>
    <row r="353">
      <c r="A353" s="22" t="n"/>
      <c r="B353" s="23" t="n"/>
      <c r="C353" s="24" t="n"/>
      <c r="D353" s="22" t="n"/>
      <c r="E353" s="22" t="n"/>
      <c r="F353" s="24" t="n"/>
      <c r="G353" s="25" t="n"/>
      <c r="H353" s="26">
        <f>IF(A353="","",IFERROR(G353*'Paramètres'!$B$13,0))</f>
        <v/>
      </c>
      <c r="I353" s="26">
        <f>IF(A353="","",IFERROR(G353*'Paramètres'!$B$14,0))</f>
        <v/>
      </c>
      <c r="J353" s="26">
        <f>IF(A353="","",IFERROR(G353+H353+I353,0))</f>
        <v/>
      </c>
      <c r="K353" s="27">
        <f>IF(B353="","",IFERROR(B353+'Paramètres'!$B$15,""))</f>
        <v/>
      </c>
      <c r="L353" s="26">
        <f>IF(A353="","",IFERROR(SUMIFS('Paiements'!$G$5:$G$504,'Paiements'!$C$5:$C$504,A353),0))</f>
        <v/>
      </c>
      <c r="M353" s="26">
        <f>IF(A353="","",IFERROR(MAX(0,J353-L353),0))</f>
        <v/>
      </c>
      <c r="N353" s="28">
        <f>IF(A353="","",IFERROR(IF(M353&lt;=0,"Payée",IF(L353&gt;0,"Partiellement payée",IF(K353&lt;TODAY(),"En retard",IF(K353=TODAY(),"Échue","À venir")))),""))</f>
        <v/>
      </c>
      <c r="O353" s="29">
        <f>IF(K353="","",IFERROR(K353-TODAY(),""))</f>
        <v/>
      </c>
      <c r="P353" s="24" t="n"/>
    </row>
    <row r="354">
      <c r="A354" s="22" t="n"/>
      <c r="B354" s="23" t="n"/>
      <c r="C354" s="24" t="n"/>
      <c r="D354" s="22" t="n"/>
      <c r="E354" s="22" t="n"/>
      <c r="F354" s="24" t="n"/>
      <c r="G354" s="25" t="n"/>
      <c r="H354" s="26">
        <f>IF(A354="","",IFERROR(G354*'Paramètres'!$B$13,0))</f>
        <v/>
      </c>
      <c r="I354" s="26">
        <f>IF(A354="","",IFERROR(G354*'Paramètres'!$B$14,0))</f>
        <v/>
      </c>
      <c r="J354" s="26">
        <f>IF(A354="","",IFERROR(G354+H354+I354,0))</f>
        <v/>
      </c>
      <c r="K354" s="27">
        <f>IF(B354="","",IFERROR(B354+'Paramètres'!$B$15,""))</f>
        <v/>
      </c>
      <c r="L354" s="26">
        <f>IF(A354="","",IFERROR(SUMIFS('Paiements'!$G$5:$G$504,'Paiements'!$C$5:$C$504,A354),0))</f>
        <v/>
      </c>
      <c r="M354" s="26">
        <f>IF(A354="","",IFERROR(MAX(0,J354-L354),0))</f>
        <v/>
      </c>
      <c r="N354" s="28">
        <f>IF(A354="","",IFERROR(IF(M354&lt;=0,"Payée",IF(L354&gt;0,"Partiellement payée",IF(K354&lt;TODAY(),"En retard",IF(K354=TODAY(),"Échue","À venir")))),""))</f>
        <v/>
      </c>
      <c r="O354" s="29">
        <f>IF(K354="","",IFERROR(K354-TODAY(),""))</f>
        <v/>
      </c>
      <c r="P354" s="24" t="n"/>
    </row>
    <row r="355">
      <c r="A355" s="22" t="n"/>
      <c r="B355" s="23" t="n"/>
      <c r="C355" s="24" t="n"/>
      <c r="D355" s="22" t="n"/>
      <c r="E355" s="22" t="n"/>
      <c r="F355" s="24" t="n"/>
      <c r="G355" s="25" t="n"/>
      <c r="H355" s="26">
        <f>IF(A355="","",IFERROR(G355*'Paramètres'!$B$13,0))</f>
        <v/>
      </c>
      <c r="I355" s="26">
        <f>IF(A355="","",IFERROR(G355*'Paramètres'!$B$14,0))</f>
        <v/>
      </c>
      <c r="J355" s="26">
        <f>IF(A355="","",IFERROR(G355+H355+I355,0))</f>
        <v/>
      </c>
      <c r="K355" s="27">
        <f>IF(B355="","",IFERROR(B355+'Paramètres'!$B$15,""))</f>
        <v/>
      </c>
      <c r="L355" s="26">
        <f>IF(A355="","",IFERROR(SUMIFS('Paiements'!$G$5:$G$504,'Paiements'!$C$5:$C$504,A355),0))</f>
        <v/>
      </c>
      <c r="M355" s="26">
        <f>IF(A355="","",IFERROR(MAX(0,J355-L355),0))</f>
        <v/>
      </c>
      <c r="N355" s="28">
        <f>IF(A355="","",IFERROR(IF(M355&lt;=0,"Payée",IF(L355&gt;0,"Partiellement payée",IF(K355&lt;TODAY(),"En retard",IF(K355=TODAY(),"Échue","À venir")))),""))</f>
        <v/>
      </c>
      <c r="O355" s="29">
        <f>IF(K355="","",IFERROR(K355-TODAY(),""))</f>
        <v/>
      </c>
      <c r="P355" s="24" t="n"/>
    </row>
    <row r="356">
      <c r="A356" s="22" t="n"/>
      <c r="B356" s="23" t="n"/>
      <c r="C356" s="24" t="n"/>
      <c r="D356" s="22" t="n"/>
      <c r="E356" s="22" t="n"/>
      <c r="F356" s="24" t="n"/>
      <c r="G356" s="25" t="n"/>
      <c r="H356" s="26">
        <f>IF(A356="","",IFERROR(G356*'Paramètres'!$B$13,0))</f>
        <v/>
      </c>
      <c r="I356" s="26">
        <f>IF(A356="","",IFERROR(G356*'Paramètres'!$B$14,0))</f>
        <v/>
      </c>
      <c r="J356" s="26">
        <f>IF(A356="","",IFERROR(G356+H356+I356,0))</f>
        <v/>
      </c>
      <c r="K356" s="27">
        <f>IF(B356="","",IFERROR(B356+'Paramètres'!$B$15,""))</f>
        <v/>
      </c>
      <c r="L356" s="26">
        <f>IF(A356="","",IFERROR(SUMIFS('Paiements'!$G$5:$G$504,'Paiements'!$C$5:$C$504,A356),0))</f>
        <v/>
      </c>
      <c r="M356" s="26">
        <f>IF(A356="","",IFERROR(MAX(0,J356-L356),0))</f>
        <v/>
      </c>
      <c r="N356" s="28">
        <f>IF(A356="","",IFERROR(IF(M356&lt;=0,"Payée",IF(L356&gt;0,"Partiellement payée",IF(K356&lt;TODAY(),"En retard",IF(K356=TODAY(),"Échue","À venir")))),""))</f>
        <v/>
      </c>
      <c r="O356" s="29">
        <f>IF(K356="","",IFERROR(K356-TODAY(),""))</f>
        <v/>
      </c>
      <c r="P356" s="24" t="n"/>
    </row>
    <row r="357">
      <c r="A357" s="22" t="n"/>
      <c r="B357" s="23" t="n"/>
      <c r="C357" s="24" t="n"/>
      <c r="D357" s="22" t="n"/>
      <c r="E357" s="22" t="n"/>
      <c r="F357" s="24" t="n"/>
      <c r="G357" s="25" t="n"/>
      <c r="H357" s="26">
        <f>IF(A357="","",IFERROR(G357*'Paramètres'!$B$13,0))</f>
        <v/>
      </c>
      <c r="I357" s="26">
        <f>IF(A357="","",IFERROR(G357*'Paramètres'!$B$14,0))</f>
        <v/>
      </c>
      <c r="J357" s="26">
        <f>IF(A357="","",IFERROR(G357+H357+I357,0))</f>
        <v/>
      </c>
      <c r="K357" s="27">
        <f>IF(B357="","",IFERROR(B357+'Paramètres'!$B$15,""))</f>
        <v/>
      </c>
      <c r="L357" s="26">
        <f>IF(A357="","",IFERROR(SUMIFS('Paiements'!$G$5:$G$504,'Paiements'!$C$5:$C$504,A357),0))</f>
        <v/>
      </c>
      <c r="M357" s="26">
        <f>IF(A357="","",IFERROR(MAX(0,J357-L357),0))</f>
        <v/>
      </c>
      <c r="N357" s="28">
        <f>IF(A357="","",IFERROR(IF(M357&lt;=0,"Payée",IF(L357&gt;0,"Partiellement payée",IF(K357&lt;TODAY(),"En retard",IF(K357=TODAY(),"Échue","À venir")))),""))</f>
        <v/>
      </c>
      <c r="O357" s="29">
        <f>IF(K357="","",IFERROR(K357-TODAY(),""))</f>
        <v/>
      </c>
      <c r="P357" s="24" t="n"/>
    </row>
    <row r="358">
      <c r="A358" s="22" t="n"/>
      <c r="B358" s="23" t="n"/>
      <c r="C358" s="24" t="n"/>
      <c r="D358" s="22" t="n"/>
      <c r="E358" s="22" t="n"/>
      <c r="F358" s="24" t="n"/>
      <c r="G358" s="25" t="n"/>
      <c r="H358" s="26">
        <f>IF(A358="","",IFERROR(G358*'Paramètres'!$B$13,0))</f>
        <v/>
      </c>
      <c r="I358" s="26">
        <f>IF(A358="","",IFERROR(G358*'Paramètres'!$B$14,0))</f>
        <v/>
      </c>
      <c r="J358" s="26">
        <f>IF(A358="","",IFERROR(G358+H358+I358,0))</f>
        <v/>
      </c>
      <c r="K358" s="27">
        <f>IF(B358="","",IFERROR(B358+'Paramètres'!$B$15,""))</f>
        <v/>
      </c>
      <c r="L358" s="26">
        <f>IF(A358="","",IFERROR(SUMIFS('Paiements'!$G$5:$G$504,'Paiements'!$C$5:$C$504,A358),0))</f>
        <v/>
      </c>
      <c r="M358" s="26">
        <f>IF(A358="","",IFERROR(MAX(0,J358-L358),0))</f>
        <v/>
      </c>
      <c r="N358" s="28">
        <f>IF(A358="","",IFERROR(IF(M358&lt;=0,"Payée",IF(L358&gt;0,"Partiellement payée",IF(K358&lt;TODAY(),"En retard",IF(K358=TODAY(),"Échue","À venir")))),""))</f>
        <v/>
      </c>
      <c r="O358" s="29">
        <f>IF(K358="","",IFERROR(K358-TODAY(),""))</f>
        <v/>
      </c>
      <c r="P358" s="24" t="n"/>
    </row>
    <row r="359">
      <c r="A359" s="22" t="n"/>
      <c r="B359" s="23" t="n"/>
      <c r="C359" s="24" t="n"/>
      <c r="D359" s="22" t="n"/>
      <c r="E359" s="22" t="n"/>
      <c r="F359" s="24" t="n"/>
      <c r="G359" s="25" t="n"/>
      <c r="H359" s="26">
        <f>IF(A359="","",IFERROR(G359*'Paramètres'!$B$13,0))</f>
        <v/>
      </c>
      <c r="I359" s="26">
        <f>IF(A359="","",IFERROR(G359*'Paramètres'!$B$14,0))</f>
        <v/>
      </c>
      <c r="J359" s="26">
        <f>IF(A359="","",IFERROR(G359+H359+I359,0))</f>
        <v/>
      </c>
      <c r="K359" s="27">
        <f>IF(B359="","",IFERROR(B359+'Paramètres'!$B$15,""))</f>
        <v/>
      </c>
      <c r="L359" s="26">
        <f>IF(A359="","",IFERROR(SUMIFS('Paiements'!$G$5:$G$504,'Paiements'!$C$5:$C$504,A359),0))</f>
        <v/>
      </c>
      <c r="M359" s="26">
        <f>IF(A359="","",IFERROR(MAX(0,J359-L359),0))</f>
        <v/>
      </c>
      <c r="N359" s="28">
        <f>IF(A359="","",IFERROR(IF(M359&lt;=0,"Payée",IF(L359&gt;0,"Partiellement payée",IF(K359&lt;TODAY(),"En retard",IF(K359=TODAY(),"Échue","À venir")))),""))</f>
        <v/>
      </c>
      <c r="O359" s="29">
        <f>IF(K359="","",IFERROR(K359-TODAY(),""))</f>
        <v/>
      </c>
      <c r="P359" s="24" t="n"/>
    </row>
    <row r="360">
      <c r="A360" s="22" t="n"/>
      <c r="B360" s="23" t="n"/>
      <c r="C360" s="24" t="n"/>
      <c r="D360" s="22" t="n"/>
      <c r="E360" s="22" t="n"/>
      <c r="F360" s="24" t="n"/>
      <c r="G360" s="25" t="n"/>
      <c r="H360" s="26">
        <f>IF(A360="","",IFERROR(G360*'Paramètres'!$B$13,0))</f>
        <v/>
      </c>
      <c r="I360" s="26">
        <f>IF(A360="","",IFERROR(G360*'Paramètres'!$B$14,0))</f>
        <v/>
      </c>
      <c r="J360" s="26">
        <f>IF(A360="","",IFERROR(G360+H360+I360,0))</f>
        <v/>
      </c>
      <c r="K360" s="27">
        <f>IF(B360="","",IFERROR(B360+'Paramètres'!$B$15,""))</f>
        <v/>
      </c>
      <c r="L360" s="26">
        <f>IF(A360="","",IFERROR(SUMIFS('Paiements'!$G$5:$G$504,'Paiements'!$C$5:$C$504,A360),0))</f>
        <v/>
      </c>
      <c r="M360" s="26">
        <f>IF(A360="","",IFERROR(MAX(0,J360-L360),0))</f>
        <v/>
      </c>
      <c r="N360" s="28">
        <f>IF(A360="","",IFERROR(IF(M360&lt;=0,"Payée",IF(L360&gt;0,"Partiellement payée",IF(K360&lt;TODAY(),"En retard",IF(K360=TODAY(),"Échue","À venir")))),""))</f>
        <v/>
      </c>
      <c r="O360" s="29">
        <f>IF(K360="","",IFERROR(K360-TODAY(),""))</f>
        <v/>
      </c>
      <c r="P360" s="24" t="n"/>
    </row>
    <row r="361">
      <c r="A361" s="22" t="n"/>
      <c r="B361" s="23" t="n"/>
      <c r="C361" s="24" t="n"/>
      <c r="D361" s="22" t="n"/>
      <c r="E361" s="22" t="n"/>
      <c r="F361" s="24" t="n"/>
      <c r="G361" s="25" t="n"/>
      <c r="H361" s="26">
        <f>IF(A361="","",IFERROR(G361*'Paramètres'!$B$13,0))</f>
        <v/>
      </c>
      <c r="I361" s="26">
        <f>IF(A361="","",IFERROR(G361*'Paramètres'!$B$14,0))</f>
        <v/>
      </c>
      <c r="J361" s="26">
        <f>IF(A361="","",IFERROR(G361+H361+I361,0))</f>
        <v/>
      </c>
      <c r="K361" s="27">
        <f>IF(B361="","",IFERROR(B361+'Paramètres'!$B$15,""))</f>
        <v/>
      </c>
      <c r="L361" s="26">
        <f>IF(A361="","",IFERROR(SUMIFS('Paiements'!$G$5:$G$504,'Paiements'!$C$5:$C$504,A361),0))</f>
        <v/>
      </c>
      <c r="M361" s="26">
        <f>IF(A361="","",IFERROR(MAX(0,J361-L361),0))</f>
        <v/>
      </c>
      <c r="N361" s="28">
        <f>IF(A361="","",IFERROR(IF(M361&lt;=0,"Payée",IF(L361&gt;0,"Partiellement payée",IF(K361&lt;TODAY(),"En retard",IF(K361=TODAY(),"Échue","À venir")))),""))</f>
        <v/>
      </c>
      <c r="O361" s="29">
        <f>IF(K361="","",IFERROR(K361-TODAY(),""))</f>
        <v/>
      </c>
      <c r="P361" s="24" t="n"/>
    </row>
    <row r="362">
      <c r="A362" s="22" t="n"/>
      <c r="B362" s="23" t="n"/>
      <c r="C362" s="24" t="n"/>
      <c r="D362" s="22" t="n"/>
      <c r="E362" s="22" t="n"/>
      <c r="F362" s="24" t="n"/>
      <c r="G362" s="25" t="n"/>
      <c r="H362" s="26">
        <f>IF(A362="","",IFERROR(G362*'Paramètres'!$B$13,0))</f>
        <v/>
      </c>
      <c r="I362" s="26">
        <f>IF(A362="","",IFERROR(G362*'Paramètres'!$B$14,0))</f>
        <v/>
      </c>
      <c r="J362" s="26">
        <f>IF(A362="","",IFERROR(G362+H362+I362,0))</f>
        <v/>
      </c>
      <c r="K362" s="27">
        <f>IF(B362="","",IFERROR(B362+'Paramètres'!$B$15,""))</f>
        <v/>
      </c>
      <c r="L362" s="26">
        <f>IF(A362="","",IFERROR(SUMIFS('Paiements'!$G$5:$G$504,'Paiements'!$C$5:$C$504,A362),0))</f>
        <v/>
      </c>
      <c r="M362" s="26">
        <f>IF(A362="","",IFERROR(MAX(0,J362-L362),0))</f>
        <v/>
      </c>
      <c r="N362" s="28">
        <f>IF(A362="","",IFERROR(IF(M362&lt;=0,"Payée",IF(L362&gt;0,"Partiellement payée",IF(K362&lt;TODAY(),"En retard",IF(K362=TODAY(),"Échue","À venir")))),""))</f>
        <v/>
      </c>
      <c r="O362" s="29">
        <f>IF(K362="","",IFERROR(K362-TODAY(),""))</f>
        <v/>
      </c>
      <c r="P362" s="24" t="n"/>
    </row>
    <row r="363">
      <c r="A363" s="22" t="n"/>
      <c r="B363" s="23" t="n"/>
      <c r="C363" s="24" t="n"/>
      <c r="D363" s="22" t="n"/>
      <c r="E363" s="22" t="n"/>
      <c r="F363" s="24" t="n"/>
      <c r="G363" s="25" t="n"/>
      <c r="H363" s="26">
        <f>IF(A363="","",IFERROR(G363*'Paramètres'!$B$13,0))</f>
        <v/>
      </c>
      <c r="I363" s="26">
        <f>IF(A363="","",IFERROR(G363*'Paramètres'!$B$14,0))</f>
        <v/>
      </c>
      <c r="J363" s="26">
        <f>IF(A363="","",IFERROR(G363+H363+I363,0))</f>
        <v/>
      </c>
      <c r="K363" s="27">
        <f>IF(B363="","",IFERROR(B363+'Paramètres'!$B$15,""))</f>
        <v/>
      </c>
      <c r="L363" s="26">
        <f>IF(A363="","",IFERROR(SUMIFS('Paiements'!$G$5:$G$504,'Paiements'!$C$5:$C$504,A363),0))</f>
        <v/>
      </c>
      <c r="M363" s="26">
        <f>IF(A363="","",IFERROR(MAX(0,J363-L363),0))</f>
        <v/>
      </c>
      <c r="N363" s="28">
        <f>IF(A363="","",IFERROR(IF(M363&lt;=0,"Payée",IF(L363&gt;0,"Partiellement payée",IF(K363&lt;TODAY(),"En retard",IF(K363=TODAY(),"Échue","À venir")))),""))</f>
        <v/>
      </c>
      <c r="O363" s="29">
        <f>IF(K363="","",IFERROR(K363-TODAY(),""))</f>
        <v/>
      </c>
      <c r="P363" s="24" t="n"/>
    </row>
    <row r="364">
      <c r="A364" s="22" t="n"/>
      <c r="B364" s="23" t="n"/>
      <c r="C364" s="24" t="n"/>
      <c r="D364" s="22" t="n"/>
      <c r="E364" s="22" t="n"/>
      <c r="F364" s="24" t="n"/>
      <c r="G364" s="25" t="n"/>
      <c r="H364" s="26">
        <f>IF(A364="","",IFERROR(G364*'Paramètres'!$B$13,0))</f>
        <v/>
      </c>
      <c r="I364" s="26">
        <f>IF(A364="","",IFERROR(G364*'Paramètres'!$B$14,0))</f>
        <v/>
      </c>
      <c r="J364" s="26">
        <f>IF(A364="","",IFERROR(G364+H364+I364,0))</f>
        <v/>
      </c>
      <c r="K364" s="27">
        <f>IF(B364="","",IFERROR(B364+'Paramètres'!$B$15,""))</f>
        <v/>
      </c>
      <c r="L364" s="26">
        <f>IF(A364="","",IFERROR(SUMIFS('Paiements'!$G$5:$G$504,'Paiements'!$C$5:$C$504,A364),0))</f>
        <v/>
      </c>
      <c r="M364" s="26">
        <f>IF(A364="","",IFERROR(MAX(0,J364-L364),0))</f>
        <v/>
      </c>
      <c r="N364" s="28">
        <f>IF(A364="","",IFERROR(IF(M364&lt;=0,"Payée",IF(L364&gt;0,"Partiellement payée",IF(K364&lt;TODAY(),"En retard",IF(K364=TODAY(),"Échue","À venir")))),""))</f>
        <v/>
      </c>
      <c r="O364" s="29">
        <f>IF(K364="","",IFERROR(K364-TODAY(),""))</f>
        <v/>
      </c>
      <c r="P364" s="24" t="n"/>
    </row>
    <row r="365">
      <c r="A365" s="22" t="n"/>
      <c r="B365" s="23" t="n"/>
      <c r="C365" s="24" t="n"/>
      <c r="D365" s="22" t="n"/>
      <c r="E365" s="22" t="n"/>
      <c r="F365" s="24" t="n"/>
      <c r="G365" s="25" t="n"/>
      <c r="H365" s="26">
        <f>IF(A365="","",IFERROR(G365*'Paramètres'!$B$13,0))</f>
        <v/>
      </c>
      <c r="I365" s="26">
        <f>IF(A365="","",IFERROR(G365*'Paramètres'!$B$14,0))</f>
        <v/>
      </c>
      <c r="J365" s="26">
        <f>IF(A365="","",IFERROR(G365+H365+I365,0))</f>
        <v/>
      </c>
      <c r="K365" s="27">
        <f>IF(B365="","",IFERROR(B365+'Paramètres'!$B$15,""))</f>
        <v/>
      </c>
      <c r="L365" s="26">
        <f>IF(A365="","",IFERROR(SUMIFS('Paiements'!$G$5:$G$504,'Paiements'!$C$5:$C$504,A365),0))</f>
        <v/>
      </c>
      <c r="M365" s="26">
        <f>IF(A365="","",IFERROR(MAX(0,J365-L365),0))</f>
        <v/>
      </c>
      <c r="N365" s="28">
        <f>IF(A365="","",IFERROR(IF(M365&lt;=0,"Payée",IF(L365&gt;0,"Partiellement payée",IF(K365&lt;TODAY(),"En retard",IF(K365=TODAY(),"Échue","À venir")))),""))</f>
        <v/>
      </c>
      <c r="O365" s="29">
        <f>IF(K365="","",IFERROR(K365-TODAY(),""))</f>
        <v/>
      </c>
      <c r="P365" s="24" t="n"/>
    </row>
    <row r="366">
      <c r="A366" s="22" t="n"/>
      <c r="B366" s="23" t="n"/>
      <c r="C366" s="24" t="n"/>
      <c r="D366" s="22" t="n"/>
      <c r="E366" s="22" t="n"/>
      <c r="F366" s="24" t="n"/>
      <c r="G366" s="25" t="n"/>
      <c r="H366" s="26">
        <f>IF(A366="","",IFERROR(G366*'Paramètres'!$B$13,0))</f>
        <v/>
      </c>
      <c r="I366" s="26">
        <f>IF(A366="","",IFERROR(G366*'Paramètres'!$B$14,0))</f>
        <v/>
      </c>
      <c r="J366" s="26">
        <f>IF(A366="","",IFERROR(G366+H366+I366,0))</f>
        <v/>
      </c>
      <c r="K366" s="27">
        <f>IF(B366="","",IFERROR(B366+'Paramètres'!$B$15,""))</f>
        <v/>
      </c>
      <c r="L366" s="26">
        <f>IF(A366="","",IFERROR(SUMIFS('Paiements'!$G$5:$G$504,'Paiements'!$C$5:$C$504,A366),0))</f>
        <v/>
      </c>
      <c r="M366" s="26">
        <f>IF(A366="","",IFERROR(MAX(0,J366-L366),0))</f>
        <v/>
      </c>
      <c r="N366" s="28">
        <f>IF(A366="","",IFERROR(IF(M366&lt;=0,"Payée",IF(L366&gt;0,"Partiellement payée",IF(K366&lt;TODAY(),"En retard",IF(K366=TODAY(),"Échue","À venir")))),""))</f>
        <v/>
      </c>
      <c r="O366" s="29">
        <f>IF(K366="","",IFERROR(K366-TODAY(),""))</f>
        <v/>
      </c>
      <c r="P366" s="24" t="n"/>
    </row>
    <row r="367">
      <c r="A367" s="22" t="n"/>
      <c r="B367" s="23" t="n"/>
      <c r="C367" s="24" t="n"/>
      <c r="D367" s="22" t="n"/>
      <c r="E367" s="22" t="n"/>
      <c r="F367" s="24" t="n"/>
      <c r="G367" s="25" t="n"/>
      <c r="H367" s="26">
        <f>IF(A367="","",IFERROR(G367*'Paramètres'!$B$13,0))</f>
        <v/>
      </c>
      <c r="I367" s="26">
        <f>IF(A367="","",IFERROR(G367*'Paramètres'!$B$14,0))</f>
        <v/>
      </c>
      <c r="J367" s="26">
        <f>IF(A367="","",IFERROR(G367+H367+I367,0))</f>
        <v/>
      </c>
      <c r="K367" s="27">
        <f>IF(B367="","",IFERROR(B367+'Paramètres'!$B$15,""))</f>
        <v/>
      </c>
      <c r="L367" s="26">
        <f>IF(A367="","",IFERROR(SUMIFS('Paiements'!$G$5:$G$504,'Paiements'!$C$5:$C$504,A367),0))</f>
        <v/>
      </c>
      <c r="M367" s="26">
        <f>IF(A367="","",IFERROR(MAX(0,J367-L367),0))</f>
        <v/>
      </c>
      <c r="N367" s="28">
        <f>IF(A367="","",IFERROR(IF(M367&lt;=0,"Payée",IF(L367&gt;0,"Partiellement payée",IF(K367&lt;TODAY(),"En retard",IF(K367=TODAY(),"Échue","À venir")))),""))</f>
        <v/>
      </c>
      <c r="O367" s="29">
        <f>IF(K367="","",IFERROR(K367-TODAY(),""))</f>
        <v/>
      </c>
      <c r="P367" s="24" t="n"/>
    </row>
    <row r="368">
      <c r="A368" s="22" t="n"/>
      <c r="B368" s="23" t="n"/>
      <c r="C368" s="24" t="n"/>
      <c r="D368" s="22" t="n"/>
      <c r="E368" s="22" t="n"/>
      <c r="F368" s="24" t="n"/>
      <c r="G368" s="25" t="n"/>
      <c r="H368" s="26">
        <f>IF(A368="","",IFERROR(G368*'Paramètres'!$B$13,0))</f>
        <v/>
      </c>
      <c r="I368" s="26">
        <f>IF(A368="","",IFERROR(G368*'Paramètres'!$B$14,0))</f>
        <v/>
      </c>
      <c r="J368" s="26">
        <f>IF(A368="","",IFERROR(G368+H368+I368,0))</f>
        <v/>
      </c>
      <c r="K368" s="27">
        <f>IF(B368="","",IFERROR(B368+'Paramètres'!$B$15,""))</f>
        <v/>
      </c>
      <c r="L368" s="26">
        <f>IF(A368="","",IFERROR(SUMIFS('Paiements'!$G$5:$G$504,'Paiements'!$C$5:$C$504,A368),0))</f>
        <v/>
      </c>
      <c r="M368" s="26">
        <f>IF(A368="","",IFERROR(MAX(0,J368-L368),0))</f>
        <v/>
      </c>
      <c r="N368" s="28">
        <f>IF(A368="","",IFERROR(IF(M368&lt;=0,"Payée",IF(L368&gt;0,"Partiellement payée",IF(K368&lt;TODAY(),"En retard",IF(K368=TODAY(),"Échue","À venir")))),""))</f>
        <v/>
      </c>
      <c r="O368" s="29">
        <f>IF(K368="","",IFERROR(K368-TODAY(),""))</f>
        <v/>
      </c>
      <c r="P368" s="24" t="n"/>
    </row>
    <row r="369">
      <c r="A369" s="22" t="n"/>
      <c r="B369" s="23" t="n"/>
      <c r="C369" s="24" t="n"/>
      <c r="D369" s="22" t="n"/>
      <c r="E369" s="22" t="n"/>
      <c r="F369" s="24" t="n"/>
      <c r="G369" s="25" t="n"/>
      <c r="H369" s="26">
        <f>IF(A369="","",IFERROR(G369*'Paramètres'!$B$13,0))</f>
        <v/>
      </c>
      <c r="I369" s="26">
        <f>IF(A369="","",IFERROR(G369*'Paramètres'!$B$14,0))</f>
        <v/>
      </c>
      <c r="J369" s="26">
        <f>IF(A369="","",IFERROR(G369+H369+I369,0))</f>
        <v/>
      </c>
      <c r="K369" s="27">
        <f>IF(B369="","",IFERROR(B369+'Paramètres'!$B$15,""))</f>
        <v/>
      </c>
      <c r="L369" s="26">
        <f>IF(A369="","",IFERROR(SUMIFS('Paiements'!$G$5:$G$504,'Paiements'!$C$5:$C$504,A369),0))</f>
        <v/>
      </c>
      <c r="M369" s="26">
        <f>IF(A369="","",IFERROR(MAX(0,J369-L369),0))</f>
        <v/>
      </c>
      <c r="N369" s="28">
        <f>IF(A369="","",IFERROR(IF(M369&lt;=0,"Payée",IF(L369&gt;0,"Partiellement payée",IF(K369&lt;TODAY(),"En retard",IF(K369=TODAY(),"Échue","À venir")))),""))</f>
        <v/>
      </c>
      <c r="O369" s="29">
        <f>IF(K369="","",IFERROR(K369-TODAY(),""))</f>
        <v/>
      </c>
      <c r="P369" s="24" t="n"/>
    </row>
    <row r="370">
      <c r="A370" s="22" t="n"/>
      <c r="B370" s="23" t="n"/>
      <c r="C370" s="24" t="n"/>
      <c r="D370" s="22" t="n"/>
      <c r="E370" s="22" t="n"/>
      <c r="F370" s="24" t="n"/>
      <c r="G370" s="25" t="n"/>
      <c r="H370" s="26">
        <f>IF(A370="","",IFERROR(G370*'Paramètres'!$B$13,0))</f>
        <v/>
      </c>
      <c r="I370" s="26">
        <f>IF(A370="","",IFERROR(G370*'Paramètres'!$B$14,0))</f>
        <v/>
      </c>
      <c r="J370" s="26">
        <f>IF(A370="","",IFERROR(G370+H370+I370,0))</f>
        <v/>
      </c>
      <c r="K370" s="27">
        <f>IF(B370="","",IFERROR(B370+'Paramètres'!$B$15,""))</f>
        <v/>
      </c>
      <c r="L370" s="26">
        <f>IF(A370="","",IFERROR(SUMIFS('Paiements'!$G$5:$G$504,'Paiements'!$C$5:$C$504,A370),0))</f>
        <v/>
      </c>
      <c r="M370" s="26">
        <f>IF(A370="","",IFERROR(MAX(0,J370-L370),0))</f>
        <v/>
      </c>
      <c r="N370" s="28">
        <f>IF(A370="","",IFERROR(IF(M370&lt;=0,"Payée",IF(L370&gt;0,"Partiellement payée",IF(K370&lt;TODAY(),"En retard",IF(K370=TODAY(),"Échue","À venir")))),""))</f>
        <v/>
      </c>
      <c r="O370" s="29">
        <f>IF(K370="","",IFERROR(K370-TODAY(),""))</f>
        <v/>
      </c>
      <c r="P370" s="24" t="n"/>
    </row>
    <row r="371">
      <c r="A371" s="22" t="n"/>
      <c r="B371" s="23" t="n"/>
      <c r="C371" s="24" t="n"/>
      <c r="D371" s="22" t="n"/>
      <c r="E371" s="22" t="n"/>
      <c r="F371" s="24" t="n"/>
      <c r="G371" s="25" t="n"/>
      <c r="H371" s="26">
        <f>IF(A371="","",IFERROR(G371*'Paramètres'!$B$13,0))</f>
        <v/>
      </c>
      <c r="I371" s="26">
        <f>IF(A371="","",IFERROR(G371*'Paramètres'!$B$14,0))</f>
        <v/>
      </c>
      <c r="J371" s="26">
        <f>IF(A371="","",IFERROR(G371+H371+I371,0))</f>
        <v/>
      </c>
      <c r="K371" s="27">
        <f>IF(B371="","",IFERROR(B371+'Paramètres'!$B$15,""))</f>
        <v/>
      </c>
      <c r="L371" s="26">
        <f>IF(A371="","",IFERROR(SUMIFS('Paiements'!$G$5:$G$504,'Paiements'!$C$5:$C$504,A371),0))</f>
        <v/>
      </c>
      <c r="M371" s="26">
        <f>IF(A371="","",IFERROR(MAX(0,J371-L371),0))</f>
        <v/>
      </c>
      <c r="N371" s="28">
        <f>IF(A371="","",IFERROR(IF(M371&lt;=0,"Payée",IF(L371&gt;0,"Partiellement payée",IF(K371&lt;TODAY(),"En retard",IF(K371=TODAY(),"Échue","À venir")))),""))</f>
        <v/>
      </c>
      <c r="O371" s="29">
        <f>IF(K371="","",IFERROR(K371-TODAY(),""))</f>
        <v/>
      </c>
      <c r="P371" s="24" t="n"/>
    </row>
    <row r="372">
      <c r="A372" s="22" t="n"/>
      <c r="B372" s="23" t="n"/>
      <c r="C372" s="24" t="n"/>
      <c r="D372" s="22" t="n"/>
      <c r="E372" s="22" t="n"/>
      <c r="F372" s="24" t="n"/>
      <c r="G372" s="25" t="n"/>
      <c r="H372" s="26">
        <f>IF(A372="","",IFERROR(G372*'Paramètres'!$B$13,0))</f>
        <v/>
      </c>
      <c r="I372" s="26">
        <f>IF(A372="","",IFERROR(G372*'Paramètres'!$B$14,0))</f>
        <v/>
      </c>
      <c r="J372" s="26">
        <f>IF(A372="","",IFERROR(G372+H372+I372,0))</f>
        <v/>
      </c>
      <c r="K372" s="27">
        <f>IF(B372="","",IFERROR(B372+'Paramètres'!$B$15,""))</f>
        <v/>
      </c>
      <c r="L372" s="26">
        <f>IF(A372="","",IFERROR(SUMIFS('Paiements'!$G$5:$G$504,'Paiements'!$C$5:$C$504,A372),0))</f>
        <v/>
      </c>
      <c r="M372" s="26">
        <f>IF(A372="","",IFERROR(MAX(0,J372-L372),0))</f>
        <v/>
      </c>
      <c r="N372" s="28">
        <f>IF(A372="","",IFERROR(IF(M372&lt;=0,"Payée",IF(L372&gt;0,"Partiellement payée",IF(K372&lt;TODAY(),"En retard",IF(K372=TODAY(),"Échue","À venir")))),""))</f>
        <v/>
      </c>
      <c r="O372" s="29">
        <f>IF(K372="","",IFERROR(K372-TODAY(),""))</f>
        <v/>
      </c>
      <c r="P372" s="24" t="n"/>
    </row>
    <row r="373">
      <c r="A373" s="22" t="n"/>
      <c r="B373" s="23" t="n"/>
      <c r="C373" s="24" t="n"/>
      <c r="D373" s="22" t="n"/>
      <c r="E373" s="22" t="n"/>
      <c r="F373" s="24" t="n"/>
      <c r="G373" s="25" t="n"/>
      <c r="H373" s="26">
        <f>IF(A373="","",IFERROR(G373*'Paramètres'!$B$13,0))</f>
        <v/>
      </c>
      <c r="I373" s="26">
        <f>IF(A373="","",IFERROR(G373*'Paramètres'!$B$14,0))</f>
        <v/>
      </c>
      <c r="J373" s="26">
        <f>IF(A373="","",IFERROR(G373+H373+I373,0))</f>
        <v/>
      </c>
      <c r="K373" s="27">
        <f>IF(B373="","",IFERROR(B373+'Paramètres'!$B$15,""))</f>
        <v/>
      </c>
      <c r="L373" s="26">
        <f>IF(A373="","",IFERROR(SUMIFS('Paiements'!$G$5:$G$504,'Paiements'!$C$5:$C$504,A373),0))</f>
        <v/>
      </c>
      <c r="M373" s="26">
        <f>IF(A373="","",IFERROR(MAX(0,J373-L373),0))</f>
        <v/>
      </c>
      <c r="N373" s="28">
        <f>IF(A373="","",IFERROR(IF(M373&lt;=0,"Payée",IF(L373&gt;0,"Partiellement payée",IF(K373&lt;TODAY(),"En retard",IF(K373=TODAY(),"Échue","À venir")))),""))</f>
        <v/>
      </c>
      <c r="O373" s="29">
        <f>IF(K373="","",IFERROR(K373-TODAY(),""))</f>
        <v/>
      </c>
      <c r="P373" s="24" t="n"/>
    </row>
    <row r="374">
      <c r="A374" s="22" t="n"/>
      <c r="B374" s="23" t="n"/>
      <c r="C374" s="24" t="n"/>
      <c r="D374" s="22" t="n"/>
      <c r="E374" s="22" t="n"/>
      <c r="F374" s="24" t="n"/>
      <c r="G374" s="25" t="n"/>
      <c r="H374" s="26">
        <f>IF(A374="","",IFERROR(G374*'Paramètres'!$B$13,0))</f>
        <v/>
      </c>
      <c r="I374" s="26">
        <f>IF(A374="","",IFERROR(G374*'Paramètres'!$B$14,0))</f>
        <v/>
      </c>
      <c r="J374" s="26">
        <f>IF(A374="","",IFERROR(G374+H374+I374,0))</f>
        <v/>
      </c>
      <c r="K374" s="27">
        <f>IF(B374="","",IFERROR(B374+'Paramètres'!$B$15,""))</f>
        <v/>
      </c>
      <c r="L374" s="26">
        <f>IF(A374="","",IFERROR(SUMIFS('Paiements'!$G$5:$G$504,'Paiements'!$C$5:$C$504,A374),0))</f>
        <v/>
      </c>
      <c r="M374" s="26">
        <f>IF(A374="","",IFERROR(MAX(0,J374-L374),0))</f>
        <v/>
      </c>
      <c r="N374" s="28">
        <f>IF(A374="","",IFERROR(IF(M374&lt;=0,"Payée",IF(L374&gt;0,"Partiellement payée",IF(K374&lt;TODAY(),"En retard",IF(K374=TODAY(),"Échue","À venir")))),""))</f>
        <v/>
      </c>
      <c r="O374" s="29">
        <f>IF(K374="","",IFERROR(K374-TODAY(),""))</f>
        <v/>
      </c>
      <c r="P374" s="24" t="n"/>
    </row>
    <row r="375">
      <c r="A375" s="22" t="n"/>
      <c r="B375" s="23" t="n"/>
      <c r="C375" s="24" t="n"/>
      <c r="D375" s="22" t="n"/>
      <c r="E375" s="22" t="n"/>
      <c r="F375" s="24" t="n"/>
      <c r="G375" s="25" t="n"/>
      <c r="H375" s="26">
        <f>IF(A375="","",IFERROR(G375*'Paramètres'!$B$13,0))</f>
        <v/>
      </c>
      <c r="I375" s="26">
        <f>IF(A375="","",IFERROR(G375*'Paramètres'!$B$14,0))</f>
        <v/>
      </c>
      <c r="J375" s="26">
        <f>IF(A375="","",IFERROR(G375+H375+I375,0))</f>
        <v/>
      </c>
      <c r="K375" s="27">
        <f>IF(B375="","",IFERROR(B375+'Paramètres'!$B$15,""))</f>
        <v/>
      </c>
      <c r="L375" s="26">
        <f>IF(A375="","",IFERROR(SUMIFS('Paiements'!$G$5:$G$504,'Paiements'!$C$5:$C$504,A375),0))</f>
        <v/>
      </c>
      <c r="M375" s="26">
        <f>IF(A375="","",IFERROR(MAX(0,J375-L375),0))</f>
        <v/>
      </c>
      <c r="N375" s="28">
        <f>IF(A375="","",IFERROR(IF(M375&lt;=0,"Payée",IF(L375&gt;0,"Partiellement payée",IF(K375&lt;TODAY(),"En retard",IF(K375=TODAY(),"Échue","À venir")))),""))</f>
        <v/>
      </c>
      <c r="O375" s="29">
        <f>IF(K375="","",IFERROR(K375-TODAY(),""))</f>
        <v/>
      </c>
      <c r="P375" s="24" t="n"/>
    </row>
    <row r="376">
      <c r="A376" s="22" t="n"/>
      <c r="B376" s="23" t="n"/>
      <c r="C376" s="24" t="n"/>
      <c r="D376" s="22" t="n"/>
      <c r="E376" s="22" t="n"/>
      <c r="F376" s="24" t="n"/>
      <c r="G376" s="25" t="n"/>
      <c r="H376" s="26">
        <f>IF(A376="","",IFERROR(G376*'Paramètres'!$B$13,0))</f>
        <v/>
      </c>
      <c r="I376" s="26">
        <f>IF(A376="","",IFERROR(G376*'Paramètres'!$B$14,0))</f>
        <v/>
      </c>
      <c r="J376" s="26">
        <f>IF(A376="","",IFERROR(G376+H376+I376,0))</f>
        <v/>
      </c>
      <c r="K376" s="27">
        <f>IF(B376="","",IFERROR(B376+'Paramètres'!$B$15,""))</f>
        <v/>
      </c>
      <c r="L376" s="26">
        <f>IF(A376="","",IFERROR(SUMIFS('Paiements'!$G$5:$G$504,'Paiements'!$C$5:$C$504,A376),0))</f>
        <v/>
      </c>
      <c r="M376" s="26">
        <f>IF(A376="","",IFERROR(MAX(0,J376-L376),0))</f>
        <v/>
      </c>
      <c r="N376" s="28">
        <f>IF(A376="","",IFERROR(IF(M376&lt;=0,"Payée",IF(L376&gt;0,"Partiellement payée",IF(K376&lt;TODAY(),"En retard",IF(K376=TODAY(),"Échue","À venir")))),""))</f>
        <v/>
      </c>
      <c r="O376" s="29">
        <f>IF(K376="","",IFERROR(K376-TODAY(),""))</f>
        <v/>
      </c>
      <c r="P376" s="24" t="n"/>
    </row>
    <row r="377">
      <c r="A377" s="22" t="n"/>
      <c r="B377" s="23" t="n"/>
      <c r="C377" s="24" t="n"/>
      <c r="D377" s="22" t="n"/>
      <c r="E377" s="22" t="n"/>
      <c r="F377" s="24" t="n"/>
      <c r="G377" s="25" t="n"/>
      <c r="H377" s="26">
        <f>IF(A377="","",IFERROR(G377*'Paramètres'!$B$13,0))</f>
        <v/>
      </c>
      <c r="I377" s="26">
        <f>IF(A377="","",IFERROR(G377*'Paramètres'!$B$14,0))</f>
        <v/>
      </c>
      <c r="J377" s="26">
        <f>IF(A377="","",IFERROR(G377+H377+I377,0))</f>
        <v/>
      </c>
      <c r="K377" s="27">
        <f>IF(B377="","",IFERROR(B377+'Paramètres'!$B$15,""))</f>
        <v/>
      </c>
      <c r="L377" s="26">
        <f>IF(A377="","",IFERROR(SUMIFS('Paiements'!$G$5:$G$504,'Paiements'!$C$5:$C$504,A377),0))</f>
        <v/>
      </c>
      <c r="M377" s="26">
        <f>IF(A377="","",IFERROR(MAX(0,J377-L377),0))</f>
        <v/>
      </c>
      <c r="N377" s="28">
        <f>IF(A377="","",IFERROR(IF(M377&lt;=0,"Payée",IF(L377&gt;0,"Partiellement payée",IF(K377&lt;TODAY(),"En retard",IF(K377=TODAY(),"Échue","À venir")))),""))</f>
        <v/>
      </c>
      <c r="O377" s="29">
        <f>IF(K377="","",IFERROR(K377-TODAY(),""))</f>
        <v/>
      </c>
      <c r="P377" s="24" t="n"/>
    </row>
    <row r="378">
      <c r="A378" s="22" t="n"/>
      <c r="B378" s="23" t="n"/>
      <c r="C378" s="24" t="n"/>
      <c r="D378" s="22" t="n"/>
      <c r="E378" s="22" t="n"/>
      <c r="F378" s="24" t="n"/>
      <c r="G378" s="25" t="n"/>
      <c r="H378" s="26">
        <f>IF(A378="","",IFERROR(G378*'Paramètres'!$B$13,0))</f>
        <v/>
      </c>
      <c r="I378" s="26">
        <f>IF(A378="","",IFERROR(G378*'Paramètres'!$B$14,0))</f>
        <v/>
      </c>
      <c r="J378" s="26">
        <f>IF(A378="","",IFERROR(G378+H378+I378,0))</f>
        <v/>
      </c>
      <c r="K378" s="27">
        <f>IF(B378="","",IFERROR(B378+'Paramètres'!$B$15,""))</f>
        <v/>
      </c>
      <c r="L378" s="26">
        <f>IF(A378="","",IFERROR(SUMIFS('Paiements'!$G$5:$G$504,'Paiements'!$C$5:$C$504,A378),0))</f>
        <v/>
      </c>
      <c r="M378" s="26">
        <f>IF(A378="","",IFERROR(MAX(0,J378-L378),0))</f>
        <v/>
      </c>
      <c r="N378" s="28">
        <f>IF(A378="","",IFERROR(IF(M378&lt;=0,"Payée",IF(L378&gt;0,"Partiellement payée",IF(K378&lt;TODAY(),"En retard",IF(K378=TODAY(),"Échue","À venir")))),""))</f>
        <v/>
      </c>
      <c r="O378" s="29">
        <f>IF(K378="","",IFERROR(K378-TODAY(),""))</f>
        <v/>
      </c>
      <c r="P378" s="24" t="n"/>
    </row>
    <row r="379">
      <c r="A379" s="22" t="n"/>
      <c r="B379" s="23" t="n"/>
      <c r="C379" s="24" t="n"/>
      <c r="D379" s="22" t="n"/>
      <c r="E379" s="22" t="n"/>
      <c r="F379" s="24" t="n"/>
      <c r="G379" s="25" t="n"/>
      <c r="H379" s="26">
        <f>IF(A379="","",IFERROR(G379*'Paramètres'!$B$13,0))</f>
        <v/>
      </c>
      <c r="I379" s="26">
        <f>IF(A379="","",IFERROR(G379*'Paramètres'!$B$14,0))</f>
        <v/>
      </c>
      <c r="J379" s="26">
        <f>IF(A379="","",IFERROR(G379+H379+I379,0))</f>
        <v/>
      </c>
      <c r="K379" s="27">
        <f>IF(B379="","",IFERROR(B379+'Paramètres'!$B$15,""))</f>
        <v/>
      </c>
      <c r="L379" s="26">
        <f>IF(A379="","",IFERROR(SUMIFS('Paiements'!$G$5:$G$504,'Paiements'!$C$5:$C$504,A379),0))</f>
        <v/>
      </c>
      <c r="M379" s="26">
        <f>IF(A379="","",IFERROR(MAX(0,J379-L379),0))</f>
        <v/>
      </c>
      <c r="N379" s="28">
        <f>IF(A379="","",IFERROR(IF(M379&lt;=0,"Payée",IF(L379&gt;0,"Partiellement payée",IF(K379&lt;TODAY(),"En retard",IF(K379=TODAY(),"Échue","À venir")))),""))</f>
        <v/>
      </c>
      <c r="O379" s="29">
        <f>IF(K379="","",IFERROR(K379-TODAY(),""))</f>
        <v/>
      </c>
      <c r="P379" s="24" t="n"/>
    </row>
    <row r="380">
      <c r="A380" s="22" t="n"/>
      <c r="B380" s="23" t="n"/>
      <c r="C380" s="24" t="n"/>
      <c r="D380" s="22" t="n"/>
      <c r="E380" s="22" t="n"/>
      <c r="F380" s="24" t="n"/>
      <c r="G380" s="25" t="n"/>
      <c r="H380" s="26">
        <f>IF(A380="","",IFERROR(G380*'Paramètres'!$B$13,0))</f>
        <v/>
      </c>
      <c r="I380" s="26">
        <f>IF(A380="","",IFERROR(G380*'Paramètres'!$B$14,0))</f>
        <v/>
      </c>
      <c r="J380" s="26">
        <f>IF(A380="","",IFERROR(G380+H380+I380,0))</f>
        <v/>
      </c>
      <c r="K380" s="27">
        <f>IF(B380="","",IFERROR(B380+'Paramètres'!$B$15,""))</f>
        <v/>
      </c>
      <c r="L380" s="26">
        <f>IF(A380="","",IFERROR(SUMIFS('Paiements'!$G$5:$G$504,'Paiements'!$C$5:$C$504,A380),0))</f>
        <v/>
      </c>
      <c r="M380" s="26">
        <f>IF(A380="","",IFERROR(MAX(0,J380-L380),0))</f>
        <v/>
      </c>
      <c r="N380" s="28">
        <f>IF(A380="","",IFERROR(IF(M380&lt;=0,"Payée",IF(L380&gt;0,"Partiellement payée",IF(K380&lt;TODAY(),"En retard",IF(K380=TODAY(),"Échue","À venir")))),""))</f>
        <v/>
      </c>
      <c r="O380" s="29">
        <f>IF(K380="","",IFERROR(K380-TODAY(),""))</f>
        <v/>
      </c>
      <c r="P380" s="24" t="n"/>
    </row>
    <row r="381">
      <c r="A381" s="22" t="n"/>
      <c r="B381" s="23" t="n"/>
      <c r="C381" s="24" t="n"/>
      <c r="D381" s="22" t="n"/>
      <c r="E381" s="22" t="n"/>
      <c r="F381" s="24" t="n"/>
      <c r="G381" s="25" t="n"/>
      <c r="H381" s="26">
        <f>IF(A381="","",IFERROR(G381*'Paramètres'!$B$13,0))</f>
        <v/>
      </c>
      <c r="I381" s="26">
        <f>IF(A381="","",IFERROR(G381*'Paramètres'!$B$14,0))</f>
        <v/>
      </c>
      <c r="J381" s="26">
        <f>IF(A381="","",IFERROR(G381+H381+I381,0))</f>
        <v/>
      </c>
      <c r="K381" s="27">
        <f>IF(B381="","",IFERROR(B381+'Paramètres'!$B$15,""))</f>
        <v/>
      </c>
      <c r="L381" s="26">
        <f>IF(A381="","",IFERROR(SUMIFS('Paiements'!$G$5:$G$504,'Paiements'!$C$5:$C$504,A381),0))</f>
        <v/>
      </c>
      <c r="M381" s="26">
        <f>IF(A381="","",IFERROR(MAX(0,J381-L381),0))</f>
        <v/>
      </c>
      <c r="N381" s="28">
        <f>IF(A381="","",IFERROR(IF(M381&lt;=0,"Payée",IF(L381&gt;0,"Partiellement payée",IF(K381&lt;TODAY(),"En retard",IF(K381=TODAY(),"Échue","À venir")))),""))</f>
        <v/>
      </c>
      <c r="O381" s="29">
        <f>IF(K381="","",IFERROR(K381-TODAY(),""))</f>
        <v/>
      </c>
      <c r="P381" s="24" t="n"/>
    </row>
    <row r="382">
      <c r="A382" s="22" t="n"/>
      <c r="B382" s="23" t="n"/>
      <c r="C382" s="24" t="n"/>
      <c r="D382" s="22" t="n"/>
      <c r="E382" s="22" t="n"/>
      <c r="F382" s="24" t="n"/>
      <c r="G382" s="25" t="n"/>
      <c r="H382" s="26">
        <f>IF(A382="","",IFERROR(G382*'Paramètres'!$B$13,0))</f>
        <v/>
      </c>
      <c r="I382" s="26">
        <f>IF(A382="","",IFERROR(G382*'Paramètres'!$B$14,0))</f>
        <v/>
      </c>
      <c r="J382" s="26">
        <f>IF(A382="","",IFERROR(G382+H382+I382,0))</f>
        <v/>
      </c>
      <c r="K382" s="27">
        <f>IF(B382="","",IFERROR(B382+'Paramètres'!$B$15,""))</f>
        <v/>
      </c>
      <c r="L382" s="26">
        <f>IF(A382="","",IFERROR(SUMIFS('Paiements'!$G$5:$G$504,'Paiements'!$C$5:$C$504,A382),0))</f>
        <v/>
      </c>
      <c r="M382" s="26">
        <f>IF(A382="","",IFERROR(MAX(0,J382-L382),0))</f>
        <v/>
      </c>
      <c r="N382" s="28">
        <f>IF(A382="","",IFERROR(IF(M382&lt;=0,"Payée",IF(L382&gt;0,"Partiellement payée",IF(K382&lt;TODAY(),"En retard",IF(K382=TODAY(),"Échue","À venir")))),""))</f>
        <v/>
      </c>
      <c r="O382" s="29">
        <f>IF(K382="","",IFERROR(K382-TODAY(),""))</f>
        <v/>
      </c>
      <c r="P382" s="24" t="n"/>
    </row>
    <row r="383">
      <c r="A383" s="22" t="n"/>
      <c r="B383" s="23" t="n"/>
      <c r="C383" s="24" t="n"/>
      <c r="D383" s="22" t="n"/>
      <c r="E383" s="22" t="n"/>
      <c r="F383" s="24" t="n"/>
      <c r="G383" s="25" t="n"/>
      <c r="H383" s="26">
        <f>IF(A383="","",IFERROR(G383*'Paramètres'!$B$13,0))</f>
        <v/>
      </c>
      <c r="I383" s="26">
        <f>IF(A383="","",IFERROR(G383*'Paramètres'!$B$14,0))</f>
        <v/>
      </c>
      <c r="J383" s="26">
        <f>IF(A383="","",IFERROR(G383+H383+I383,0))</f>
        <v/>
      </c>
      <c r="K383" s="27">
        <f>IF(B383="","",IFERROR(B383+'Paramètres'!$B$15,""))</f>
        <v/>
      </c>
      <c r="L383" s="26">
        <f>IF(A383="","",IFERROR(SUMIFS('Paiements'!$G$5:$G$504,'Paiements'!$C$5:$C$504,A383),0))</f>
        <v/>
      </c>
      <c r="M383" s="26">
        <f>IF(A383="","",IFERROR(MAX(0,J383-L383),0))</f>
        <v/>
      </c>
      <c r="N383" s="28">
        <f>IF(A383="","",IFERROR(IF(M383&lt;=0,"Payée",IF(L383&gt;0,"Partiellement payée",IF(K383&lt;TODAY(),"En retard",IF(K383=TODAY(),"Échue","À venir")))),""))</f>
        <v/>
      </c>
      <c r="O383" s="29">
        <f>IF(K383="","",IFERROR(K383-TODAY(),""))</f>
        <v/>
      </c>
      <c r="P383" s="24" t="n"/>
    </row>
    <row r="384">
      <c r="A384" s="22" t="n"/>
      <c r="B384" s="23" t="n"/>
      <c r="C384" s="24" t="n"/>
      <c r="D384" s="22" t="n"/>
      <c r="E384" s="22" t="n"/>
      <c r="F384" s="24" t="n"/>
      <c r="G384" s="25" t="n"/>
      <c r="H384" s="26">
        <f>IF(A384="","",IFERROR(G384*'Paramètres'!$B$13,0))</f>
        <v/>
      </c>
      <c r="I384" s="26">
        <f>IF(A384="","",IFERROR(G384*'Paramètres'!$B$14,0))</f>
        <v/>
      </c>
      <c r="J384" s="26">
        <f>IF(A384="","",IFERROR(G384+H384+I384,0))</f>
        <v/>
      </c>
      <c r="K384" s="27">
        <f>IF(B384="","",IFERROR(B384+'Paramètres'!$B$15,""))</f>
        <v/>
      </c>
      <c r="L384" s="26">
        <f>IF(A384="","",IFERROR(SUMIFS('Paiements'!$G$5:$G$504,'Paiements'!$C$5:$C$504,A384),0))</f>
        <v/>
      </c>
      <c r="M384" s="26">
        <f>IF(A384="","",IFERROR(MAX(0,J384-L384),0))</f>
        <v/>
      </c>
      <c r="N384" s="28">
        <f>IF(A384="","",IFERROR(IF(M384&lt;=0,"Payée",IF(L384&gt;0,"Partiellement payée",IF(K384&lt;TODAY(),"En retard",IF(K384=TODAY(),"Échue","À venir")))),""))</f>
        <v/>
      </c>
      <c r="O384" s="29">
        <f>IF(K384="","",IFERROR(K384-TODAY(),""))</f>
        <v/>
      </c>
      <c r="P384" s="24" t="n"/>
    </row>
    <row r="385">
      <c r="A385" s="22" t="n"/>
      <c r="B385" s="23" t="n"/>
      <c r="C385" s="24" t="n"/>
      <c r="D385" s="22" t="n"/>
      <c r="E385" s="22" t="n"/>
      <c r="F385" s="24" t="n"/>
      <c r="G385" s="25" t="n"/>
      <c r="H385" s="26">
        <f>IF(A385="","",IFERROR(G385*'Paramètres'!$B$13,0))</f>
        <v/>
      </c>
      <c r="I385" s="26">
        <f>IF(A385="","",IFERROR(G385*'Paramètres'!$B$14,0))</f>
        <v/>
      </c>
      <c r="J385" s="26">
        <f>IF(A385="","",IFERROR(G385+H385+I385,0))</f>
        <v/>
      </c>
      <c r="K385" s="27">
        <f>IF(B385="","",IFERROR(B385+'Paramètres'!$B$15,""))</f>
        <v/>
      </c>
      <c r="L385" s="26">
        <f>IF(A385="","",IFERROR(SUMIFS('Paiements'!$G$5:$G$504,'Paiements'!$C$5:$C$504,A385),0))</f>
        <v/>
      </c>
      <c r="M385" s="26">
        <f>IF(A385="","",IFERROR(MAX(0,J385-L385),0))</f>
        <v/>
      </c>
      <c r="N385" s="28">
        <f>IF(A385="","",IFERROR(IF(M385&lt;=0,"Payée",IF(L385&gt;0,"Partiellement payée",IF(K385&lt;TODAY(),"En retard",IF(K385=TODAY(),"Échue","À venir")))),""))</f>
        <v/>
      </c>
      <c r="O385" s="29">
        <f>IF(K385="","",IFERROR(K385-TODAY(),""))</f>
        <v/>
      </c>
      <c r="P385" s="24" t="n"/>
    </row>
    <row r="386">
      <c r="A386" s="22" t="n"/>
      <c r="B386" s="23" t="n"/>
      <c r="C386" s="24" t="n"/>
      <c r="D386" s="22" t="n"/>
      <c r="E386" s="22" t="n"/>
      <c r="F386" s="24" t="n"/>
      <c r="G386" s="25" t="n"/>
      <c r="H386" s="26">
        <f>IF(A386="","",IFERROR(G386*'Paramètres'!$B$13,0))</f>
        <v/>
      </c>
      <c r="I386" s="26">
        <f>IF(A386="","",IFERROR(G386*'Paramètres'!$B$14,0))</f>
        <v/>
      </c>
      <c r="J386" s="26">
        <f>IF(A386="","",IFERROR(G386+H386+I386,0))</f>
        <v/>
      </c>
      <c r="K386" s="27">
        <f>IF(B386="","",IFERROR(B386+'Paramètres'!$B$15,""))</f>
        <v/>
      </c>
      <c r="L386" s="26">
        <f>IF(A386="","",IFERROR(SUMIFS('Paiements'!$G$5:$G$504,'Paiements'!$C$5:$C$504,A386),0))</f>
        <v/>
      </c>
      <c r="M386" s="26">
        <f>IF(A386="","",IFERROR(MAX(0,J386-L386),0))</f>
        <v/>
      </c>
      <c r="N386" s="28">
        <f>IF(A386="","",IFERROR(IF(M386&lt;=0,"Payée",IF(L386&gt;0,"Partiellement payée",IF(K386&lt;TODAY(),"En retard",IF(K386=TODAY(),"Échue","À venir")))),""))</f>
        <v/>
      </c>
      <c r="O386" s="29">
        <f>IF(K386="","",IFERROR(K386-TODAY(),""))</f>
        <v/>
      </c>
      <c r="P386" s="24" t="n"/>
    </row>
    <row r="387">
      <c r="A387" s="22" t="n"/>
      <c r="B387" s="23" t="n"/>
      <c r="C387" s="24" t="n"/>
      <c r="D387" s="22" t="n"/>
      <c r="E387" s="22" t="n"/>
      <c r="F387" s="24" t="n"/>
      <c r="G387" s="25" t="n"/>
      <c r="H387" s="26">
        <f>IF(A387="","",IFERROR(G387*'Paramètres'!$B$13,0))</f>
        <v/>
      </c>
      <c r="I387" s="26">
        <f>IF(A387="","",IFERROR(G387*'Paramètres'!$B$14,0))</f>
        <v/>
      </c>
      <c r="J387" s="26">
        <f>IF(A387="","",IFERROR(G387+H387+I387,0))</f>
        <v/>
      </c>
      <c r="K387" s="27">
        <f>IF(B387="","",IFERROR(B387+'Paramètres'!$B$15,""))</f>
        <v/>
      </c>
      <c r="L387" s="26">
        <f>IF(A387="","",IFERROR(SUMIFS('Paiements'!$G$5:$G$504,'Paiements'!$C$5:$C$504,A387),0))</f>
        <v/>
      </c>
      <c r="M387" s="26">
        <f>IF(A387="","",IFERROR(MAX(0,J387-L387),0))</f>
        <v/>
      </c>
      <c r="N387" s="28">
        <f>IF(A387="","",IFERROR(IF(M387&lt;=0,"Payée",IF(L387&gt;0,"Partiellement payée",IF(K387&lt;TODAY(),"En retard",IF(K387=TODAY(),"Échue","À venir")))),""))</f>
        <v/>
      </c>
      <c r="O387" s="29">
        <f>IF(K387="","",IFERROR(K387-TODAY(),""))</f>
        <v/>
      </c>
      <c r="P387" s="24" t="n"/>
    </row>
    <row r="388">
      <c r="A388" s="22" t="n"/>
      <c r="B388" s="23" t="n"/>
      <c r="C388" s="24" t="n"/>
      <c r="D388" s="22" t="n"/>
      <c r="E388" s="22" t="n"/>
      <c r="F388" s="24" t="n"/>
      <c r="G388" s="25" t="n"/>
      <c r="H388" s="26">
        <f>IF(A388="","",IFERROR(G388*'Paramètres'!$B$13,0))</f>
        <v/>
      </c>
      <c r="I388" s="26">
        <f>IF(A388="","",IFERROR(G388*'Paramètres'!$B$14,0))</f>
        <v/>
      </c>
      <c r="J388" s="26">
        <f>IF(A388="","",IFERROR(G388+H388+I388,0))</f>
        <v/>
      </c>
      <c r="K388" s="27">
        <f>IF(B388="","",IFERROR(B388+'Paramètres'!$B$15,""))</f>
        <v/>
      </c>
      <c r="L388" s="26">
        <f>IF(A388="","",IFERROR(SUMIFS('Paiements'!$G$5:$G$504,'Paiements'!$C$5:$C$504,A388),0))</f>
        <v/>
      </c>
      <c r="M388" s="26">
        <f>IF(A388="","",IFERROR(MAX(0,J388-L388),0))</f>
        <v/>
      </c>
      <c r="N388" s="28">
        <f>IF(A388="","",IFERROR(IF(M388&lt;=0,"Payée",IF(L388&gt;0,"Partiellement payée",IF(K388&lt;TODAY(),"En retard",IF(K388=TODAY(),"Échue","À venir")))),""))</f>
        <v/>
      </c>
      <c r="O388" s="29">
        <f>IF(K388="","",IFERROR(K388-TODAY(),""))</f>
        <v/>
      </c>
      <c r="P388" s="24" t="n"/>
    </row>
    <row r="389">
      <c r="A389" s="22" t="n"/>
      <c r="B389" s="23" t="n"/>
      <c r="C389" s="24" t="n"/>
      <c r="D389" s="22" t="n"/>
      <c r="E389" s="22" t="n"/>
      <c r="F389" s="24" t="n"/>
      <c r="G389" s="25" t="n"/>
      <c r="H389" s="26">
        <f>IF(A389="","",IFERROR(G389*'Paramètres'!$B$13,0))</f>
        <v/>
      </c>
      <c r="I389" s="26">
        <f>IF(A389="","",IFERROR(G389*'Paramètres'!$B$14,0))</f>
        <v/>
      </c>
      <c r="J389" s="26">
        <f>IF(A389="","",IFERROR(G389+H389+I389,0))</f>
        <v/>
      </c>
      <c r="K389" s="27">
        <f>IF(B389="","",IFERROR(B389+'Paramètres'!$B$15,""))</f>
        <v/>
      </c>
      <c r="L389" s="26">
        <f>IF(A389="","",IFERROR(SUMIFS('Paiements'!$G$5:$G$504,'Paiements'!$C$5:$C$504,A389),0))</f>
        <v/>
      </c>
      <c r="M389" s="26">
        <f>IF(A389="","",IFERROR(MAX(0,J389-L389),0))</f>
        <v/>
      </c>
      <c r="N389" s="28">
        <f>IF(A389="","",IFERROR(IF(M389&lt;=0,"Payée",IF(L389&gt;0,"Partiellement payée",IF(K389&lt;TODAY(),"En retard",IF(K389=TODAY(),"Échue","À venir")))),""))</f>
        <v/>
      </c>
      <c r="O389" s="29">
        <f>IF(K389="","",IFERROR(K389-TODAY(),""))</f>
        <v/>
      </c>
      <c r="P389" s="24" t="n"/>
    </row>
    <row r="390">
      <c r="A390" s="22" t="n"/>
      <c r="B390" s="23" t="n"/>
      <c r="C390" s="24" t="n"/>
      <c r="D390" s="22" t="n"/>
      <c r="E390" s="22" t="n"/>
      <c r="F390" s="24" t="n"/>
      <c r="G390" s="25" t="n"/>
      <c r="H390" s="26">
        <f>IF(A390="","",IFERROR(G390*'Paramètres'!$B$13,0))</f>
        <v/>
      </c>
      <c r="I390" s="26">
        <f>IF(A390="","",IFERROR(G390*'Paramètres'!$B$14,0))</f>
        <v/>
      </c>
      <c r="J390" s="26">
        <f>IF(A390="","",IFERROR(G390+H390+I390,0))</f>
        <v/>
      </c>
      <c r="K390" s="27">
        <f>IF(B390="","",IFERROR(B390+'Paramètres'!$B$15,""))</f>
        <v/>
      </c>
      <c r="L390" s="26">
        <f>IF(A390="","",IFERROR(SUMIFS('Paiements'!$G$5:$G$504,'Paiements'!$C$5:$C$504,A390),0))</f>
        <v/>
      </c>
      <c r="M390" s="26">
        <f>IF(A390="","",IFERROR(MAX(0,J390-L390),0))</f>
        <v/>
      </c>
      <c r="N390" s="28">
        <f>IF(A390="","",IFERROR(IF(M390&lt;=0,"Payée",IF(L390&gt;0,"Partiellement payée",IF(K390&lt;TODAY(),"En retard",IF(K390=TODAY(),"Échue","À venir")))),""))</f>
        <v/>
      </c>
      <c r="O390" s="29">
        <f>IF(K390="","",IFERROR(K390-TODAY(),""))</f>
        <v/>
      </c>
      <c r="P390" s="24" t="n"/>
    </row>
    <row r="391">
      <c r="A391" s="22" t="n"/>
      <c r="B391" s="23" t="n"/>
      <c r="C391" s="24" t="n"/>
      <c r="D391" s="22" t="n"/>
      <c r="E391" s="22" t="n"/>
      <c r="F391" s="24" t="n"/>
      <c r="G391" s="25" t="n"/>
      <c r="H391" s="26">
        <f>IF(A391="","",IFERROR(G391*'Paramètres'!$B$13,0))</f>
        <v/>
      </c>
      <c r="I391" s="26">
        <f>IF(A391="","",IFERROR(G391*'Paramètres'!$B$14,0))</f>
        <v/>
      </c>
      <c r="J391" s="26">
        <f>IF(A391="","",IFERROR(G391+H391+I391,0))</f>
        <v/>
      </c>
      <c r="K391" s="27">
        <f>IF(B391="","",IFERROR(B391+'Paramètres'!$B$15,""))</f>
        <v/>
      </c>
      <c r="L391" s="26">
        <f>IF(A391="","",IFERROR(SUMIFS('Paiements'!$G$5:$G$504,'Paiements'!$C$5:$C$504,A391),0))</f>
        <v/>
      </c>
      <c r="M391" s="26">
        <f>IF(A391="","",IFERROR(MAX(0,J391-L391),0))</f>
        <v/>
      </c>
      <c r="N391" s="28">
        <f>IF(A391="","",IFERROR(IF(M391&lt;=0,"Payée",IF(L391&gt;0,"Partiellement payée",IF(K391&lt;TODAY(),"En retard",IF(K391=TODAY(),"Échue","À venir")))),""))</f>
        <v/>
      </c>
      <c r="O391" s="29">
        <f>IF(K391="","",IFERROR(K391-TODAY(),""))</f>
        <v/>
      </c>
      <c r="P391" s="24" t="n"/>
    </row>
    <row r="392">
      <c r="A392" s="22" t="n"/>
      <c r="B392" s="23" t="n"/>
      <c r="C392" s="24" t="n"/>
      <c r="D392" s="22" t="n"/>
      <c r="E392" s="22" t="n"/>
      <c r="F392" s="24" t="n"/>
      <c r="G392" s="25" t="n"/>
      <c r="H392" s="26">
        <f>IF(A392="","",IFERROR(G392*'Paramètres'!$B$13,0))</f>
        <v/>
      </c>
      <c r="I392" s="26">
        <f>IF(A392="","",IFERROR(G392*'Paramètres'!$B$14,0))</f>
        <v/>
      </c>
      <c r="J392" s="26">
        <f>IF(A392="","",IFERROR(G392+H392+I392,0))</f>
        <v/>
      </c>
      <c r="K392" s="27">
        <f>IF(B392="","",IFERROR(B392+'Paramètres'!$B$15,""))</f>
        <v/>
      </c>
      <c r="L392" s="26">
        <f>IF(A392="","",IFERROR(SUMIFS('Paiements'!$G$5:$G$504,'Paiements'!$C$5:$C$504,A392),0))</f>
        <v/>
      </c>
      <c r="M392" s="26">
        <f>IF(A392="","",IFERROR(MAX(0,J392-L392),0))</f>
        <v/>
      </c>
      <c r="N392" s="28">
        <f>IF(A392="","",IFERROR(IF(M392&lt;=0,"Payée",IF(L392&gt;0,"Partiellement payée",IF(K392&lt;TODAY(),"En retard",IF(K392=TODAY(),"Échue","À venir")))),""))</f>
        <v/>
      </c>
      <c r="O392" s="29">
        <f>IF(K392="","",IFERROR(K392-TODAY(),""))</f>
        <v/>
      </c>
      <c r="P392" s="24" t="n"/>
    </row>
    <row r="393">
      <c r="A393" s="22" t="n"/>
      <c r="B393" s="23" t="n"/>
      <c r="C393" s="24" t="n"/>
      <c r="D393" s="22" t="n"/>
      <c r="E393" s="22" t="n"/>
      <c r="F393" s="24" t="n"/>
      <c r="G393" s="25" t="n"/>
      <c r="H393" s="26">
        <f>IF(A393="","",IFERROR(G393*'Paramètres'!$B$13,0))</f>
        <v/>
      </c>
      <c r="I393" s="26">
        <f>IF(A393="","",IFERROR(G393*'Paramètres'!$B$14,0))</f>
        <v/>
      </c>
      <c r="J393" s="26">
        <f>IF(A393="","",IFERROR(G393+H393+I393,0))</f>
        <v/>
      </c>
      <c r="K393" s="27">
        <f>IF(B393="","",IFERROR(B393+'Paramètres'!$B$15,""))</f>
        <v/>
      </c>
      <c r="L393" s="26">
        <f>IF(A393="","",IFERROR(SUMIFS('Paiements'!$G$5:$G$504,'Paiements'!$C$5:$C$504,A393),0))</f>
        <v/>
      </c>
      <c r="M393" s="26">
        <f>IF(A393="","",IFERROR(MAX(0,J393-L393),0))</f>
        <v/>
      </c>
      <c r="N393" s="28">
        <f>IF(A393="","",IFERROR(IF(M393&lt;=0,"Payée",IF(L393&gt;0,"Partiellement payée",IF(K393&lt;TODAY(),"En retard",IF(K393=TODAY(),"Échue","À venir")))),""))</f>
        <v/>
      </c>
      <c r="O393" s="29">
        <f>IF(K393="","",IFERROR(K393-TODAY(),""))</f>
        <v/>
      </c>
      <c r="P393" s="24" t="n"/>
    </row>
    <row r="394">
      <c r="A394" s="22" t="n"/>
      <c r="B394" s="23" t="n"/>
      <c r="C394" s="24" t="n"/>
      <c r="D394" s="22" t="n"/>
      <c r="E394" s="22" t="n"/>
      <c r="F394" s="24" t="n"/>
      <c r="G394" s="25" t="n"/>
      <c r="H394" s="26">
        <f>IF(A394="","",IFERROR(G394*'Paramètres'!$B$13,0))</f>
        <v/>
      </c>
      <c r="I394" s="26">
        <f>IF(A394="","",IFERROR(G394*'Paramètres'!$B$14,0))</f>
        <v/>
      </c>
      <c r="J394" s="26">
        <f>IF(A394="","",IFERROR(G394+H394+I394,0))</f>
        <v/>
      </c>
      <c r="K394" s="27">
        <f>IF(B394="","",IFERROR(B394+'Paramètres'!$B$15,""))</f>
        <v/>
      </c>
      <c r="L394" s="26">
        <f>IF(A394="","",IFERROR(SUMIFS('Paiements'!$G$5:$G$504,'Paiements'!$C$5:$C$504,A394),0))</f>
        <v/>
      </c>
      <c r="M394" s="26">
        <f>IF(A394="","",IFERROR(MAX(0,J394-L394),0))</f>
        <v/>
      </c>
      <c r="N394" s="28">
        <f>IF(A394="","",IFERROR(IF(M394&lt;=0,"Payée",IF(L394&gt;0,"Partiellement payée",IF(K394&lt;TODAY(),"En retard",IF(K394=TODAY(),"Échue","À venir")))),""))</f>
        <v/>
      </c>
      <c r="O394" s="29">
        <f>IF(K394="","",IFERROR(K394-TODAY(),""))</f>
        <v/>
      </c>
      <c r="P394" s="24" t="n"/>
    </row>
    <row r="395">
      <c r="A395" s="22" t="n"/>
      <c r="B395" s="23" t="n"/>
      <c r="C395" s="24" t="n"/>
      <c r="D395" s="22" t="n"/>
      <c r="E395" s="22" t="n"/>
      <c r="F395" s="24" t="n"/>
      <c r="G395" s="25" t="n"/>
      <c r="H395" s="26">
        <f>IF(A395="","",IFERROR(G395*'Paramètres'!$B$13,0))</f>
        <v/>
      </c>
      <c r="I395" s="26">
        <f>IF(A395="","",IFERROR(G395*'Paramètres'!$B$14,0))</f>
        <v/>
      </c>
      <c r="J395" s="26">
        <f>IF(A395="","",IFERROR(G395+H395+I395,0))</f>
        <v/>
      </c>
      <c r="K395" s="27">
        <f>IF(B395="","",IFERROR(B395+'Paramètres'!$B$15,""))</f>
        <v/>
      </c>
      <c r="L395" s="26">
        <f>IF(A395="","",IFERROR(SUMIFS('Paiements'!$G$5:$G$504,'Paiements'!$C$5:$C$504,A395),0))</f>
        <v/>
      </c>
      <c r="M395" s="26">
        <f>IF(A395="","",IFERROR(MAX(0,J395-L395),0))</f>
        <v/>
      </c>
      <c r="N395" s="28">
        <f>IF(A395="","",IFERROR(IF(M395&lt;=0,"Payée",IF(L395&gt;0,"Partiellement payée",IF(K395&lt;TODAY(),"En retard",IF(K395=TODAY(),"Échue","À venir")))),""))</f>
        <v/>
      </c>
      <c r="O395" s="29">
        <f>IF(K395="","",IFERROR(K395-TODAY(),""))</f>
        <v/>
      </c>
      <c r="P395" s="24" t="n"/>
    </row>
    <row r="396">
      <c r="A396" s="22" t="n"/>
      <c r="B396" s="23" t="n"/>
      <c r="C396" s="24" t="n"/>
      <c r="D396" s="22" t="n"/>
      <c r="E396" s="22" t="n"/>
      <c r="F396" s="24" t="n"/>
      <c r="G396" s="25" t="n"/>
      <c r="H396" s="26">
        <f>IF(A396="","",IFERROR(G396*'Paramètres'!$B$13,0))</f>
        <v/>
      </c>
      <c r="I396" s="26">
        <f>IF(A396="","",IFERROR(G396*'Paramètres'!$B$14,0))</f>
        <v/>
      </c>
      <c r="J396" s="26">
        <f>IF(A396="","",IFERROR(G396+H396+I396,0))</f>
        <v/>
      </c>
      <c r="K396" s="27">
        <f>IF(B396="","",IFERROR(B396+'Paramètres'!$B$15,""))</f>
        <v/>
      </c>
      <c r="L396" s="26">
        <f>IF(A396="","",IFERROR(SUMIFS('Paiements'!$G$5:$G$504,'Paiements'!$C$5:$C$504,A396),0))</f>
        <v/>
      </c>
      <c r="M396" s="26">
        <f>IF(A396="","",IFERROR(MAX(0,J396-L396),0))</f>
        <v/>
      </c>
      <c r="N396" s="28">
        <f>IF(A396="","",IFERROR(IF(M396&lt;=0,"Payée",IF(L396&gt;0,"Partiellement payée",IF(K396&lt;TODAY(),"En retard",IF(K396=TODAY(),"Échue","À venir")))),""))</f>
        <v/>
      </c>
      <c r="O396" s="29">
        <f>IF(K396="","",IFERROR(K396-TODAY(),""))</f>
        <v/>
      </c>
      <c r="P396" s="24" t="n"/>
    </row>
    <row r="397">
      <c r="A397" s="22" t="n"/>
      <c r="B397" s="23" t="n"/>
      <c r="C397" s="24" t="n"/>
      <c r="D397" s="22" t="n"/>
      <c r="E397" s="22" t="n"/>
      <c r="F397" s="24" t="n"/>
      <c r="G397" s="25" t="n"/>
      <c r="H397" s="26">
        <f>IF(A397="","",IFERROR(G397*'Paramètres'!$B$13,0))</f>
        <v/>
      </c>
      <c r="I397" s="26">
        <f>IF(A397="","",IFERROR(G397*'Paramètres'!$B$14,0))</f>
        <v/>
      </c>
      <c r="J397" s="26">
        <f>IF(A397="","",IFERROR(G397+H397+I397,0))</f>
        <v/>
      </c>
      <c r="K397" s="27">
        <f>IF(B397="","",IFERROR(B397+'Paramètres'!$B$15,""))</f>
        <v/>
      </c>
      <c r="L397" s="26">
        <f>IF(A397="","",IFERROR(SUMIFS('Paiements'!$G$5:$G$504,'Paiements'!$C$5:$C$504,A397),0))</f>
        <v/>
      </c>
      <c r="M397" s="26">
        <f>IF(A397="","",IFERROR(MAX(0,J397-L397),0))</f>
        <v/>
      </c>
      <c r="N397" s="28">
        <f>IF(A397="","",IFERROR(IF(M397&lt;=0,"Payée",IF(L397&gt;0,"Partiellement payée",IF(K397&lt;TODAY(),"En retard",IF(K397=TODAY(),"Échue","À venir")))),""))</f>
        <v/>
      </c>
      <c r="O397" s="29">
        <f>IF(K397="","",IFERROR(K397-TODAY(),""))</f>
        <v/>
      </c>
      <c r="P397" s="24" t="n"/>
    </row>
    <row r="398">
      <c r="A398" s="22" t="n"/>
      <c r="B398" s="23" t="n"/>
      <c r="C398" s="24" t="n"/>
      <c r="D398" s="22" t="n"/>
      <c r="E398" s="22" t="n"/>
      <c r="F398" s="24" t="n"/>
      <c r="G398" s="25" t="n"/>
      <c r="H398" s="26">
        <f>IF(A398="","",IFERROR(G398*'Paramètres'!$B$13,0))</f>
        <v/>
      </c>
      <c r="I398" s="26">
        <f>IF(A398="","",IFERROR(G398*'Paramètres'!$B$14,0))</f>
        <v/>
      </c>
      <c r="J398" s="26">
        <f>IF(A398="","",IFERROR(G398+H398+I398,0))</f>
        <v/>
      </c>
      <c r="K398" s="27">
        <f>IF(B398="","",IFERROR(B398+'Paramètres'!$B$15,""))</f>
        <v/>
      </c>
      <c r="L398" s="26">
        <f>IF(A398="","",IFERROR(SUMIFS('Paiements'!$G$5:$G$504,'Paiements'!$C$5:$C$504,A398),0))</f>
        <v/>
      </c>
      <c r="M398" s="26">
        <f>IF(A398="","",IFERROR(MAX(0,J398-L398),0))</f>
        <v/>
      </c>
      <c r="N398" s="28">
        <f>IF(A398="","",IFERROR(IF(M398&lt;=0,"Payée",IF(L398&gt;0,"Partiellement payée",IF(K398&lt;TODAY(),"En retard",IF(K398=TODAY(),"Échue","À venir")))),""))</f>
        <v/>
      </c>
      <c r="O398" s="29">
        <f>IF(K398="","",IFERROR(K398-TODAY(),""))</f>
        <v/>
      </c>
      <c r="P398" s="24" t="n"/>
    </row>
    <row r="399">
      <c r="A399" s="22" t="n"/>
      <c r="B399" s="23" t="n"/>
      <c r="C399" s="24" t="n"/>
      <c r="D399" s="22" t="n"/>
      <c r="E399" s="22" t="n"/>
      <c r="F399" s="24" t="n"/>
      <c r="G399" s="25" t="n"/>
      <c r="H399" s="26">
        <f>IF(A399="","",IFERROR(G399*'Paramètres'!$B$13,0))</f>
        <v/>
      </c>
      <c r="I399" s="26">
        <f>IF(A399="","",IFERROR(G399*'Paramètres'!$B$14,0))</f>
        <v/>
      </c>
      <c r="J399" s="26">
        <f>IF(A399="","",IFERROR(G399+H399+I399,0))</f>
        <v/>
      </c>
      <c r="K399" s="27">
        <f>IF(B399="","",IFERROR(B399+'Paramètres'!$B$15,""))</f>
        <v/>
      </c>
      <c r="L399" s="26">
        <f>IF(A399="","",IFERROR(SUMIFS('Paiements'!$G$5:$G$504,'Paiements'!$C$5:$C$504,A399),0))</f>
        <v/>
      </c>
      <c r="M399" s="26">
        <f>IF(A399="","",IFERROR(MAX(0,J399-L399),0))</f>
        <v/>
      </c>
      <c r="N399" s="28">
        <f>IF(A399="","",IFERROR(IF(M399&lt;=0,"Payée",IF(L399&gt;0,"Partiellement payée",IF(K399&lt;TODAY(),"En retard",IF(K399=TODAY(),"Échue","À venir")))),""))</f>
        <v/>
      </c>
      <c r="O399" s="29">
        <f>IF(K399="","",IFERROR(K399-TODAY(),""))</f>
        <v/>
      </c>
      <c r="P399" s="24" t="n"/>
    </row>
    <row r="400">
      <c r="A400" s="22" t="n"/>
      <c r="B400" s="23" t="n"/>
      <c r="C400" s="24" t="n"/>
      <c r="D400" s="22" t="n"/>
      <c r="E400" s="22" t="n"/>
      <c r="F400" s="24" t="n"/>
      <c r="G400" s="25" t="n"/>
      <c r="H400" s="26">
        <f>IF(A400="","",IFERROR(G400*'Paramètres'!$B$13,0))</f>
        <v/>
      </c>
      <c r="I400" s="26">
        <f>IF(A400="","",IFERROR(G400*'Paramètres'!$B$14,0))</f>
        <v/>
      </c>
      <c r="J400" s="26">
        <f>IF(A400="","",IFERROR(G400+H400+I400,0))</f>
        <v/>
      </c>
      <c r="K400" s="27">
        <f>IF(B400="","",IFERROR(B400+'Paramètres'!$B$15,""))</f>
        <v/>
      </c>
      <c r="L400" s="26">
        <f>IF(A400="","",IFERROR(SUMIFS('Paiements'!$G$5:$G$504,'Paiements'!$C$5:$C$504,A400),0))</f>
        <v/>
      </c>
      <c r="M400" s="26">
        <f>IF(A400="","",IFERROR(MAX(0,J400-L400),0))</f>
        <v/>
      </c>
      <c r="N400" s="28">
        <f>IF(A400="","",IFERROR(IF(M400&lt;=0,"Payée",IF(L400&gt;0,"Partiellement payée",IF(K400&lt;TODAY(),"En retard",IF(K400=TODAY(),"Échue","À venir")))),""))</f>
        <v/>
      </c>
      <c r="O400" s="29">
        <f>IF(K400="","",IFERROR(K400-TODAY(),""))</f>
        <v/>
      </c>
      <c r="P400" s="24" t="n"/>
    </row>
    <row r="401">
      <c r="A401" s="22" t="n"/>
      <c r="B401" s="23" t="n"/>
      <c r="C401" s="24" t="n"/>
      <c r="D401" s="22" t="n"/>
      <c r="E401" s="22" t="n"/>
      <c r="F401" s="24" t="n"/>
      <c r="G401" s="25" t="n"/>
      <c r="H401" s="26">
        <f>IF(A401="","",IFERROR(G401*'Paramètres'!$B$13,0))</f>
        <v/>
      </c>
      <c r="I401" s="26">
        <f>IF(A401="","",IFERROR(G401*'Paramètres'!$B$14,0))</f>
        <v/>
      </c>
      <c r="J401" s="26">
        <f>IF(A401="","",IFERROR(G401+H401+I401,0))</f>
        <v/>
      </c>
      <c r="K401" s="27">
        <f>IF(B401="","",IFERROR(B401+'Paramètres'!$B$15,""))</f>
        <v/>
      </c>
      <c r="L401" s="26">
        <f>IF(A401="","",IFERROR(SUMIFS('Paiements'!$G$5:$G$504,'Paiements'!$C$5:$C$504,A401),0))</f>
        <v/>
      </c>
      <c r="M401" s="26">
        <f>IF(A401="","",IFERROR(MAX(0,J401-L401),0))</f>
        <v/>
      </c>
      <c r="N401" s="28">
        <f>IF(A401="","",IFERROR(IF(M401&lt;=0,"Payée",IF(L401&gt;0,"Partiellement payée",IF(K401&lt;TODAY(),"En retard",IF(K401=TODAY(),"Échue","À venir")))),""))</f>
        <v/>
      </c>
      <c r="O401" s="29">
        <f>IF(K401="","",IFERROR(K401-TODAY(),""))</f>
        <v/>
      </c>
      <c r="P401" s="24" t="n"/>
    </row>
    <row r="402">
      <c r="A402" s="22" t="n"/>
      <c r="B402" s="23" t="n"/>
      <c r="C402" s="24" t="n"/>
      <c r="D402" s="22" t="n"/>
      <c r="E402" s="22" t="n"/>
      <c r="F402" s="24" t="n"/>
      <c r="G402" s="25" t="n"/>
      <c r="H402" s="26">
        <f>IF(A402="","",IFERROR(G402*'Paramètres'!$B$13,0))</f>
        <v/>
      </c>
      <c r="I402" s="26">
        <f>IF(A402="","",IFERROR(G402*'Paramètres'!$B$14,0))</f>
        <v/>
      </c>
      <c r="J402" s="26">
        <f>IF(A402="","",IFERROR(G402+H402+I402,0))</f>
        <v/>
      </c>
      <c r="K402" s="27">
        <f>IF(B402="","",IFERROR(B402+'Paramètres'!$B$15,""))</f>
        <v/>
      </c>
      <c r="L402" s="26">
        <f>IF(A402="","",IFERROR(SUMIFS('Paiements'!$G$5:$G$504,'Paiements'!$C$5:$C$504,A402),0))</f>
        <v/>
      </c>
      <c r="M402" s="26">
        <f>IF(A402="","",IFERROR(MAX(0,J402-L402),0))</f>
        <v/>
      </c>
      <c r="N402" s="28">
        <f>IF(A402="","",IFERROR(IF(M402&lt;=0,"Payée",IF(L402&gt;0,"Partiellement payée",IF(K402&lt;TODAY(),"En retard",IF(K402=TODAY(),"Échue","À venir")))),""))</f>
        <v/>
      </c>
      <c r="O402" s="29">
        <f>IF(K402="","",IFERROR(K402-TODAY(),""))</f>
        <v/>
      </c>
      <c r="P402" s="24" t="n"/>
    </row>
    <row r="403">
      <c r="A403" s="22" t="n"/>
      <c r="B403" s="23" t="n"/>
      <c r="C403" s="24" t="n"/>
      <c r="D403" s="22" t="n"/>
      <c r="E403" s="22" t="n"/>
      <c r="F403" s="24" t="n"/>
      <c r="G403" s="25" t="n"/>
      <c r="H403" s="26">
        <f>IF(A403="","",IFERROR(G403*'Paramètres'!$B$13,0))</f>
        <v/>
      </c>
      <c r="I403" s="26">
        <f>IF(A403="","",IFERROR(G403*'Paramètres'!$B$14,0))</f>
        <v/>
      </c>
      <c r="J403" s="26">
        <f>IF(A403="","",IFERROR(G403+H403+I403,0))</f>
        <v/>
      </c>
      <c r="K403" s="27">
        <f>IF(B403="","",IFERROR(B403+'Paramètres'!$B$15,""))</f>
        <v/>
      </c>
      <c r="L403" s="26">
        <f>IF(A403="","",IFERROR(SUMIFS('Paiements'!$G$5:$G$504,'Paiements'!$C$5:$C$504,A403),0))</f>
        <v/>
      </c>
      <c r="M403" s="26">
        <f>IF(A403="","",IFERROR(MAX(0,J403-L403),0))</f>
        <v/>
      </c>
      <c r="N403" s="28">
        <f>IF(A403="","",IFERROR(IF(M403&lt;=0,"Payée",IF(L403&gt;0,"Partiellement payée",IF(K403&lt;TODAY(),"En retard",IF(K403=TODAY(),"Échue","À venir")))),""))</f>
        <v/>
      </c>
      <c r="O403" s="29">
        <f>IF(K403="","",IFERROR(K403-TODAY(),""))</f>
        <v/>
      </c>
      <c r="P403" s="24" t="n"/>
    </row>
    <row r="404">
      <c r="A404" s="22" t="n"/>
      <c r="B404" s="23" t="n"/>
      <c r="C404" s="24" t="n"/>
      <c r="D404" s="22" t="n"/>
      <c r="E404" s="22" t="n"/>
      <c r="F404" s="24" t="n"/>
      <c r="G404" s="25" t="n"/>
      <c r="H404" s="26">
        <f>IF(A404="","",IFERROR(G404*'Paramètres'!$B$13,0))</f>
        <v/>
      </c>
      <c r="I404" s="26">
        <f>IF(A404="","",IFERROR(G404*'Paramètres'!$B$14,0))</f>
        <v/>
      </c>
      <c r="J404" s="26">
        <f>IF(A404="","",IFERROR(G404+H404+I404,0))</f>
        <v/>
      </c>
      <c r="K404" s="27">
        <f>IF(B404="","",IFERROR(B404+'Paramètres'!$B$15,""))</f>
        <v/>
      </c>
      <c r="L404" s="26">
        <f>IF(A404="","",IFERROR(SUMIFS('Paiements'!$G$5:$G$504,'Paiements'!$C$5:$C$504,A404),0))</f>
        <v/>
      </c>
      <c r="M404" s="26">
        <f>IF(A404="","",IFERROR(MAX(0,J404-L404),0))</f>
        <v/>
      </c>
      <c r="N404" s="28">
        <f>IF(A404="","",IFERROR(IF(M404&lt;=0,"Payée",IF(L404&gt;0,"Partiellement payée",IF(K404&lt;TODAY(),"En retard",IF(K404=TODAY(),"Échue","À venir")))),""))</f>
        <v/>
      </c>
      <c r="O404" s="29">
        <f>IF(K404="","",IFERROR(K404-TODAY(),""))</f>
        <v/>
      </c>
      <c r="P404" s="24" t="n"/>
    </row>
    <row r="405">
      <c r="A405" s="22" t="n"/>
      <c r="B405" s="23" t="n"/>
      <c r="C405" s="24" t="n"/>
      <c r="D405" s="22" t="n"/>
      <c r="E405" s="22" t="n"/>
      <c r="F405" s="24" t="n"/>
      <c r="G405" s="25" t="n"/>
      <c r="H405" s="26">
        <f>IF(A405="","",IFERROR(G405*'Paramètres'!$B$13,0))</f>
        <v/>
      </c>
      <c r="I405" s="26">
        <f>IF(A405="","",IFERROR(G405*'Paramètres'!$B$14,0))</f>
        <v/>
      </c>
      <c r="J405" s="26">
        <f>IF(A405="","",IFERROR(G405+H405+I405,0))</f>
        <v/>
      </c>
      <c r="K405" s="27">
        <f>IF(B405="","",IFERROR(B405+'Paramètres'!$B$15,""))</f>
        <v/>
      </c>
      <c r="L405" s="26">
        <f>IF(A405="","",IFERROR(SUMIFS('Paiements'!$G$5:$G$504,'Paiements'!$C$5:$C$504,A405),0))</f>
        <v/>
      </c>
      <c r="M405" s="26">
        <f>IF(A405="","",IFERROR(MAX(0,J405-L405),0))</f>
        <v/>
      </c>
      <c r="N405" s="28">
        <f>IF(A405="","",IFERROR(IF(M405&lt;=0,"Payée",IF(L405&gt;0,"Partiellement payée",IF(K405&lt;TODAY(),"En retard",IF(K405=TODAY(),"Échue","À venir")))),""))</f>
        <v/>
      </c>
      <c r="O405" s="29">
        <f>IF(K405="","",IFERROR(K405-TODAY(),""))</f>
        <v/>
      </c>
      <c r="P405" s="24" t="n"/>
    </row>
    <row r="406">
      <c r="A406" s="22" t="n"/>
      <c r="B406" s="23" t="n"/>
      <c r="C406" s="24" t="n"/>
      <c r="D406" s="22" t="n"/>
      <c r="E406" s="22" t="n"/>
      <c r="F406" s="24" t="n"/>
      <c r="G406" s="25" t="n"/>
      <c r="H406" s="26">
        <f>IF(A406="","",IFERROR(G406*'Paramètres'!$B$13,0))</f>
        <v/>
      </c>
      <c r="I406" s="26">
        <f>IF(A406="","",IFERROR(G406*'Paramètres'!$B$14,0))</f>
        <v/>
      </c>
      <c r="J406" s="26">
        <f>IF(A406="","",IFERROR(G406+H406+I406,0))</f>
        <v/>
      </c>
      <c r="K406" s="27">
        <f>IF(B406="","",IFERROR(B406+'Paramètres'!$B$15,""))</f>
        <v/>
      </c>
      <c r="L406" s="26">
        <f>IF(A406="","",IFERROR(SUMIFS('Paiements'!$G$5:$G$504,'Paiements'!$C$5:$C$504,A406),0))</f>
        <v/>
      </c>
      <c r="M406" s="26">
        <f>IF(A406="","",IFERROR(MAX(0,J406-L406),0))</f>
        <v/>
      </c>
      <c r="N406" s="28">
        <f>IF(A406="","",IFERROR(IF(M406&lt;=0,"Payée",IF(L406&gt;0,"Partiellement payée",IF(K406&lt;TODAY(),"En retard",IF(K406=TODAY(),"Échue","À venir")))),""))</f>
        <v/>
      </c>
      <c r="O406" s="29">
        <f>IF(K406="","",IFERROR(K406-TODAY(),""))</f>
        <v/>
      </c>
      <c r="P406" s="24" t="n"/>
    </row>
    <row r="407">
      <c r="A407" s="22" t="n"/>
      <c r="B407" s="23" t="n"/>
      <c r="C407" s="24" t="n"/>
      <c r="D407" s="22" t="n"/>
      <c r="E407" s="22" t="n"/>
      <c r="F407" s="24" t="n"/>
      <c r="G407" s="25" t="n"/>
      <c r="H407" s="26">
        <f>IF(A407="","",IFERROR(G407*'Paramètres'!$B$13,0))</f>
        <v/>
      </c>
      <c r="I407" s="26">
        <f>IF(A407="","",IFERROR(G407*'Paramètres'!$B$14,0))</f>
        <v/>
      </c>
      <c r="J407" s="26">
        <f>IF(A407="","",IFERROR(G407+H407+I407,0))</f>
        <v/>
      </c>
      <c r="K407" s="27">
        <f>IF(B407="","",IFERROR(B407+'Paramètres'!$B$15,""))</f>
        <v/>
      </c>
      <c r="L407" s="26">
        <f>IF(A407="","",IFERROR(SUMIFS('Paiements'!$G$5:$G$504,'Paiements'!$C$5:$C$504,A407),0))</f>
        <v/>
      </c>
      <c r="M407" s="26">
        <f>IF(A407="","",IFERROR(MAX(0,J407-L407),0))</f>
        <v/>
      </c>
      <c r="N407" s="28">
        <f>IF(A407="","",IFERROR(IF(M407&lt;=0,"Payée",IF(L407&gt;0,"Partiellement payée",IF(K407&lt;TODAY(),"En retard",IF(K407=TODAY(),"Échue","À venir")))),""))</f>
        <v/>
      </c>
      <c r="O407" s="29">
        <f>IF(K407="","",IFERROR(K407-TODAY(),""))</f>
        <v/>
      </c>
      <c r="P407" s="24" t="n"/>
    </row>
    <row r="408">
      <c r="A408" s="22" t="n"/>
      <c r="B408" s="23" t="n"/>
      <c r="C408" s="24" t="n"/>
      <c r="D408" s="22" t="n"/>
      <c r="E408" s="22" t="n"/>
      <c r="F408" s="24" t="n"/>
      <c r="G408" s="25" t="n"/>
      <c r="H408" s="26">
        <f>IF(A408="","",IFERROR(G408*'Paramètres'!$B$13,0))</f>
        <v/>
      </c>
      <c r="I408" s="26">
        <f>IF(A408="","",IFERROR(G408*'Paramètres'!$B$14,0))</f>
        <v/>
      </c>
      <c r="J408" s="26">
        <f>IF(A408="","",IFERROR(G408+H408+I408,0))</f>
        <v/>
      </c>
      <c r="K408" s="27">
        <f>IF(B408="","",IFERROR(B408+'Paramètres'!$B$15,""))</f>
        <v/>
      </c>
      <c r="L408" s="26">
        <f>IF(A408="","",IFERROR(SUMIFS('Paiements'!$G$5:$G$504,'Paiements'!$C$5:$C$504,A408),0))</f>
        <v/>
      </c>
      <c r="M408" s="26">
        <f>IF(A408="","",IFERROR(MAX(0,J408-L408),0))</f>
        <v/>
      </c>
      <c r="N408" s="28">
        <f>IF(A408="","",IFERROR(IF(M408&lt;=0,"Payée",IF(L408&gt;0,"Partiellement payée",IF(K408&lt;TODAY(),"En retard",IF(K408=TODAY(),"Échue","À venir")))),""))</f>
        <v/>
      </c>
      <c r="O408" s="29">
        <f>IF(K408="","",IFERROR(K408-TODAY(),""))</f>
        <v/>
      </c>
      <c r="P408" s="24" t="n"/>
    </row>
    <row r="409">
      <c r="A409" s="22" t="n"/>
      <c r="B409" s="23" t="n"/>
      <c r="C409" s="24" t="n"/>
      <c r="D409" s="22" t="n"/>
      <c r="E409" s="22" t="n"/>
      <c r="F409" s="24" t="n"/>
      <c r="G409" s="25" t="n"/>
      <c r="H409" s="26">
        <f>IF(A409="","",IFERROR(G409*'Paramètres'!$B$13,0))</f>
        <v/>
      </c>
      <c r="I409" s="26">
        <f>IF(A409="","",IFERROR(G409*'Paramètres'!$B$14,0))</f>
        <v/>
      </c>
      <c r="J409" s="26">
        <f>IF(A409="","",IFERROR(G409+H409+I409,0))</f>
        <v/>
      </c>
      <c r="K409" s="27">
        <f>IF(B409="","",IFERROR(B409+'Paramètres'!$B$15,""))</f>
        <v/>
      </c>
      <c r="L409" s="26">
        <f>IF(A409="","",IFERROR(SUMIFS('Paiements'!$G$5:$G$504,'Paiements'!$C$5:$C$504,A409),0))</f>
        <v/>
      </c>
      <c r="M409" s="26">
        <f>IF(A409="","",IFERROR(MAX(0,J409-L409),0))</f>
        <v/>
      </c>
      <c r="N409" s="28">
        <f>IF(A409="","",IFERROR(IF(M409&lt;=0,"Payée",IF(L409&gt;0,"Partiellement payée",IF(K409&lt;TODAY(),"En retard",IF(K409=TODAY(),"Échue","À venir")))),""))</f>
        <v/>
      </c>
      <c r="O409" s="29">
        <f>IF(K409="","",IFERROR(K409-TODAY(),""))</f>
        <v/>
      </c>
      <c r="P409" s="24" t="n"/>
    </row>
    <row r="410">
      <c r="A410" s="22" t="n"/>
      <c r="B410" s="23" t="n"/>
      <c r="C410" s="24" t="n"/>
      <c r="D410" s="22" t="n"/>
      <c r="E410" s="22" t="n"/>
      <c r="F410" s="24" t="n"/>
      <c r="G410" s="25" t="n"/>
      <c r="H410" s="26">
        <f>IF(A410="","",IFERROR(G410*'Paramètres'!$B$13,0))</f>
        <v/>
      </c>
      <c r="I410" s="26">
        <f>IF(A410="","",IFERROR(G410*'Paramètres'!$B$14,0))</f>
        <v/>
      </c>
      <c r="J410" s="26">
        <f>IF(A410="","",IFERROR(G410+H410+I410,0))</f>
        <v/>
      </c>
      <c r="K410" s="27">
        <f>IF(B410="","",IFERROR(B410+'Paramètres'!$B$15,""))</f>
        <v/>
      </c>
      <c r="L410" s="26">
        <f>IF(A410="","",IFERROR(SUMIFS('Paiements'!$G$5:$G$504,'Paiements'!$C$5:$C$504,A410),0))</f>
        <v/>
      </c>
      <c r="M410" s="26">
        <f>IF(A410="","",IFERROR(MAX(0,J410-L410),0))</f>
        <v/>
      </c>
      <c r="N410" s="28">
        <f>IF(A410="","",IFERROR(IF(M410&lt;=0,"Payée",IF(L410&gt;0,"Partiellement payée",IF(K410&lt;TODAY(),"En retard",IF(K410=TODAY(),"Échue","À venir")))),""))</f>
        <v/>
      </c>
      <c r="O410" s="29">
        <f>IF(K410="","",IFERROR(K410-TODAY(),""))</f>
        <v/>
      </c>
      <c r="P410" s="24" t="n"/>
    </row>
    <row r="411">
      <c r="A411" s="22" t="n"/>
      <c r="B411" s="23" t="n"/>
      <c r="C411" s="24" t="n"/>
      <c r="D411" s="22" t="n"/>
      <c r="E411" s="22" t="n"/>
      <c r="F411" s="24" t="n"/>
      <c r="G411" s="25" t="n"/>
      <c r="H411" s="26">
        <f>IF(A411="","",IFERROR(G411*'Paramètres'!$B$13,0))</f>
        <v/>
      </c>
      <c r="I411" s="26">
        <f>IF(A411="","",IFERROR(G411*'Paramètres'!$B$14,0))</f>
        <v/>
      </c>
      <c r="J411" s="26">
        <f>IF(A411="","",IFERROR(G411+H411+I411,0))</f>
        <v/>
      </c>
      <c r="K411" s="27">
        <f>IF(B411="","",IFERROR(B411+'Paramètres'!$B$15,""))</f>
        <v/>
      </c>
      <c r="L411" s="26">
        <f>IF(A411="","",IFERROR(SUMIFS('Paiements'!$G$5:$G$504,'Paiements'!$C$5:$C$504,A411),0))</f>
        <v/>
      </c>
      <c r="M411" s="26">
        <f>IF(A411="","",IFERROR(MAX(0,J411-L411),0))</f>
        <v/>
      </c>
      <c r="N411" s="28">
        <f>IF(A411="","",IFERROR(IF(M411&lt;=0,"Payée",IF(L411&gt;0,"Partiellement payée",IF(K411&lt;TODAY(),"En retard",IF(K411=TODAY(),"Échue","À venir")))),""))</f>
        <v/>
      </c>
      <c r="O411" s="29">
        <f>IF(K411="","",IFERROR(K411-TODAY(),""))</f>
        <v/>
      </c>
      <c r="P411" s="24" t="n"/>
    </row>
    <row r="412">
      <c r="A412" s="22" t="n"/>
      <c r="B412" s="23" t="n"/>
      <c r="C412" s="24" t="n"/>
      <c r="D412" s="22" t="n"/>
      <c r="E412" s="22" t="n"/>
      <c r="F412" s="24" t="n"/>
      <c r="G412" s="25" t="n"/>
      <c r="H412" s="26">
        <f>IF(A412="","",IFERROR(G412*'Paramètres'!$B$13,0))</f>
        <v/>
      </c>
      <c r="I412" s="26">
        <f>IF(A412="","",IFERROR(G412*'Paramètres'!$B$14,0))</f>
        <v/>
      </c>
      <c r="J412" s="26">
        <f>IF(A412="","",IFERROR(G412+H412+I412,0))</f>
        <v/>
      </c>
      <c r="K412" s="27">
        <f>IF(B412="","",IFERROR(B412+'Paramètres'!$B$15,""))</f>
        <v/>
      </c>
      <c r="L412" s="26">
        <f>IF(A412="","",IFERROR(SUMIFS('Paiements'!$G$5:$G$504,'Paiements'!$C$5:$C$504,A412),0))</f>
        <v/>
      </c>
      <c r="M412" s="26">
        <f>IF(A412="","",IFERROR(MAX(0,J412-L412),0))</f>
        <v/>
      </c>
      <c r="N412" s="28">
        <f>IF(A412="","",IFERROR(IF(M412&lt;=0,"Payée",IF(L412&gt;0,"Partiellement payée",IF(K412&lt;TODAY(),"En retard",IF(K412=TODAY(),"Échue","À venir")))),""))</f>
        <v/>
      </c>
      <c r="O412" s="29">
        <f>IF(K412="","",IFERROR(K412-TODAY(),""))</f>
        <v/>
      </c>
      <c r="P412" s="24" t="n"/>
    </row>
    <row r="413">
      <c r="A413" s="22" t="n"/>
      <c r="B413" s="23" t="n"/>
      <c r="C413" s="24" t="n"/>
      <c r="D413" s="22" t="n"/>
      <c r="E413" s="22" t="n"/>
      <c r="F413" s="24" t="n"/>
      <c r="G413" s="25" t="n"/>
      <c r="H413" s="26">
        <f>IF(A413="","",IFERROR(G413*'Paramètres'!$B$13,0))</f>
        <v/>
      </c>
      <c r="I413" s="26">
        <f>IF(A413="","",IFERROR(G413*'Paramètres'!$B$14,0))</f>
        <v/>
      </c>
      <c r="J413" s="26">
        <f>IF(A413="","",IFERROR(G413+H413+I413,0))</f>
        <v/>
      </c>
      <c r="K413" s="27">
        <f>IF(B413="","",IFERROR(B413+'Paramètres'!$B$15,""))</f>
        <v/>
      </c>
      <c r="L413" s="26">
        <f>IF(A413="","",IFERROR(SUMIFS('Paiements'!$G$5:$G$504,'Paiements'!$C$5:$C$504,A413),0))</f>
        <v/>
      </c>
      <c r="M413" s="26">
        <f>IF(A413="","",IFERROR(MAX(0,J413-L413),0))</f>
        <v/>
      </c>
      <c r="N413" s="28">
        <f>IF(A413="","",IFERROR(IF(M413&lt;=0,"Payée",IF(L413&gt;0,"Partiellement payée",IF(K413&lt;TODAY(),"En retard",IF(K413=TODAY(),"Échue","À venir")))),""))</f>
        <v/>
      </c>
      <c r="O413" s="29">
        <f>IF(K413="","",IFERROR(K413-TODAY(),""))</f>
        <v/>
      </c>
      <c r="P413" s="24" t="n"/>
    </row>
    <row r="414">
      <c r="A414" s="22" t="n"/>
      <c r="B414" s="23" t="n"/>
      <c r="C414" s="24" t="n"/>
      <c r="D414" s="22" t="n"/>
      <c r="E414" s="22" t="n"/>
      <c r="F414" s="24" t="n"/>
      <c r="G414" s="25" t="n"/>
      <c r="H414" s="26">
        <f>IF(A414="","",IFERROR(G414*'Paramètres'!$B$13,0))</f>
        <v/>
      </c>
      <c r="I414" s="26">
        <f>IF(A414="","",IFERROR(G414*'Paramètres'!$B$14,0))</f>
        <v/>
      </c>
      <c r="J414" s="26">
        <f>IF(A414="","",IFERROR(G414+H414+I414,0))</f>
        <v/>
      </c>
      <c r="K414" s="27">
        <f>IF(B414="","",IFERROR(B414+'Paramètres'!$B$15,""))</f>
        <v/>
      </c>
      <c r="L414" s="26">
        <f>IF(A414="","",IFERROR(SUMIFS('Paiements'!$G$5:$G$504,'Paiements'!$C$5:$C$504,A414),0))</f>
        <v/>
      </c>
      <c r="M414" s="26">
        <f>IF(A414="","",IFERROR(MAX(0,J414-L414),0))</f>
        <v/>
      </c>
      <c r="N414" s="28">
        <f>IF(A414="","",IFERROR(IF(M414&lt;=0,"Payée",IF(L414&gt;0,"Partiellement payée",IF(K414&lt;TODAY(),"En retard",IF(K414=TODAY(),"Échue","À venir")))),""))</f>
        <v/>
      </c>
      <c r="O414" s="29">
        <f>IF(K414="","",IFERROR(K414-TODAY(),""))</f>
        <v/>
      </c>
      <c r="P414" s="24" t="n"/>
    </row>
    <row r="415">
      <c r="A415" s="22" t="n"/>
      <c r="B415" s="23" t="n"/>
      <c r="C415" s="24" t="n"/>
      <c r="D415" s="22" t="n"/>
      <c r="E415" s="22" t="n"/>
      <c r="F415" s="24" t="n"/>
      <c r="G415" s="25" t="n"/>
      <c r="H415" s="26">
        <f>IF(A415="","",IFERROR(G415*'Paramètres'!$B$13,0))</f>
        <v/>
      </c>
      <c r="I415" s="26">
        <f>IF(A415="","",IFERROR(G415*'Paramètres'!$B$14,0))</f>
        <v/>
      </c>
      <c r="J415" s="26">
        <f>IF(A415="","",IFERROR(G415+H415+I415,0))</f>
        <v/>
      </c>
      <c r="K415" s="27">
        <f>IF(B415="","",IFERROR(B415+'Paramètres'!$B$15,""))</f>
        <v/>
      </c>
      <c r="L415" s="26">
        <f>IF(A415="","",IFERROR(SUMIFS('Paiements'!$G$5:$G$504,'Paiements'!$C$5:$C$504,A415),0))</f>
        <v/>
      </c>
      <c r="M415" s="26">
        <f>IF(A415="","",IFERROR(MAX(0,J415-L415),0))</f>
        <v/>
      </c>
      <c r="N415" s="28">
        <f>IF(A415="","",IFERROR(IF(M415&lt;=0,"Payée",IF(L415&gt;0,"Partiellement payée",IF(K415&lt;TODAY(),"En retard",IF(K415=TODAY(),"Échue","À venir")))),""))</f>
        <v/>
      </c>
      <c r="O415" s="29">
        <f>IF(K415="","",IFERROR(K415-TODAY(),""))</f>
        <v/>
      </c>
      <c r="P415" s="24" t="n"/>
    </row>
    <row r="416">
      <c r="A416" s="22" t="n"/>
      <c r="B416" s="23" t="n"/>
      <c r="C416" s="24" t="n"/>
      <c r="D416" s="22" t="n"/>
      <c r="E416" s="22" t="n"/>
      <c r="F416" s="24" t="n"/>
      <c r="G416" s="25" t="n"/>
      <c r="H416" s="26">
        <f>IF(A416="","",IFERROR(G416*'Paramètres'!$B$13,0))</f>
        <v/>
      </c>
      <c r="I416" s="26">
        <f>IF(A416="","",IFERROR(G416*'Paramètres'!$B$14,0))</f>
        <v/>
      </c>
      <c r="J416" s="26">
        <f>IF(A416="","",IFERROR(G416+H416+I416,0))</f>
        <v/>
      </c>
      <c r="K416" s="27">
        <f>IF(B416="","",IFERROR(B416+'Paramètres'!$B$15,""))</f>
        <v/>
      </c>
      <c r="L416" s="26">
        <f>IF(A416="","",IFERROR(SUMIFS('Paiements'!$G$5:$G$504,'Paiements'!$C$5:$C$504,A416),0))</f>
        <v/>
      </c>
      <c r="M416" s="26">
        <f>IF(A416="","",IFERROR(MAX(0,J416-L416),0))</f>
        <v/>
      </c>
      <c r="N416" s="28">
        <f>IF(A416="","",IFERROR(IF(M416&lt;=0,"Payée",IF(L416&gt;0,"Partiellement payée",IF(K416&lt;TODAY(),"En retard",IF(K416=TODAY(),"Échue","À venir")))),""))</f>
        <v/>
      </c>
      <c r="O416" s="29">
        <f>IF(K416="","",IFERROR(K416-TODAY(),""))</f>
        <v/>
      </c>
      <c r="P416" s="24" t="n"/>
    </row>
    <row r="417">
      <c r="A417" s="22" t="n"/>
      <c r="B417" s="23" t="n"/>
      <c r="C417" s="24" t="n"/>
      <c r="D417" s="22" t="n"/>
      <c r="E417" s="22" t="n"/>
      <c r="F417" s="24" t="n"/>
      <c r="G417" s="25" t="n"/>
      <c r="H417" s="26">
        <f>IF(A417="","",IFERROR(G417*'Paramètres'!$B$13,0))</f>
        <v/>
      </c>
      <c r="I417" s="26">
        <f>IF(A417="","",IFERROR(G417*'Paramètres'!$B$14,0))</f>
        <v/>
      </c>
      <c r="J417" s="26">
        <f>IF(A417="","",IFERROR(G417+H417+I417,0))</f>
        <v/>
      </c>
      <c r="K417" s="27">
        <f>IF(B417="","",IFERROR(B417+'Paramètres'!$B$15,""))</f>
        <v/>
      </c>
      <c r="L417" s="26">
        <f>IF(A417="","",IFERROR(SUMIFS('Paiements'!$G$5:$G$504,'Paiements'!$C$5:$C$504,A417),0))</f>
        <v/>
      </c>
      <c r="M417" s="26">
        <f>IF(A417="","",IFERROR(MAX(0,J417-L417),0))</f>
        <v/>
      </c>
      <c r="N417" s="28">
        <f>IF(A417="","",IFERROR(IF(M417&lt;=0,"Payée",IF(L417&gt;0,"Partiellement payée",IF(K417&lt;TODAY(),"En retard",IF(K417=TODAY(),"Échue","À venir")))),""))</f>
        <v/>
      </c>
      <c r="O417" s="29">
        <f>IF(K417="","",IFERROR(K417-TODAY(),""))</f>
        <v/>
      </c>
      <c r="P417" s="24" t="n"/>
    </row>
    <row r="418">
      <c r="A418" s="22" t="n"/>
      <c r="B418" s="23" t="n"/>
      <c r="C418" s="24" t="n"/>
      <c r="D418" s="22" t="n"/>
      <c r="E418" s="22" t="n"/>
      <c r="F418" s="24" t="n"/>
      <c r="G418" s="25" t="n"/>
      <c r="H418" s="26">
        <f>IF(A418="","",IFERROR(G418*'Paramètres'!$B$13,0))</f>
        <v/>
      </c>
      <c r="I418" s="26">
        <f>IF(A418="","",IFERROR(G418*'Paramètres'!$B$14,0))</f>
        <v/>
      </c>
      <c r="J418" s="26">
        <f>IF(A418="","",IFERROR(G418+H418+I418,0))</f>
        <v/>
      </c>
      <c r="K418" s="27">
        <f>IF(B418="","",IFERROR(B418+'Paramètres'!$B$15,""))</f>
        <v/>
      </c>
      <c r="L418" s="26">
        <f>IF(A418="","",IFERROR(SUMIFS('Paiements'!$G$5:$G$504,'Paiements'!$C$5:$C$504,A418),0))</f>
        <v/>
      </c>
      <c r="M418" s="26">
        <f>IF(A418="","",IFERROR(MAX(0,J418-L418),0))</f>
        <v/>
      </c>
      <c r="N418" s="28">
        <f>IF(A418="","",IFERROR(IF(M418&lt;=0,"Payée",IF(L418&gt;0,"Partiellement payée",IF(K418&lt;TODAY(),"En retard",IF(K418=TODAY(),"Échue","À venir")))),""))</f>
        <v/>
      </c>
      <c r="O418" s="29">
        <f>IF(K418="","",IFERROR(K418-TODAY(),""))</f>
        <v/>
      </c>
      <c r="P418" s="24" t="n"/>
    </row>
    <row r="419">
      <c r="A419" s="22" t="n"/>
      <c r="B419" s="23" t="n"/>
      <c r="C419" s="24" t="n"/>
      <c r="D419" s="22" t="n"/>
      <c r="E419" s="22" t="n"/>
      <c r="F419" s="24" t="n"/>
      <c r="G419" s="25" t="n"/>
      <c r="H419" s="26">
        <f>IF(A419="","",IFERROR(G419*'Paramètres'!$B$13,0))</f>
        <v/>
      </c>
      <c r="I419" s="26">
        <f>IF(A419="","",IFERROR(G419*'Paramètres'!$B$14,0))</f>
        <v/>
      </c>
      <c r="J419" s="26">
        <f>IF(A419="","",IFERROR(G419+H419+I419,0))</f>
        <v/>
      </c>
      <c r="K419" s="27">
        <f>IF(B419="","",IFERROR(B419+'Paramètres'!$B$15,""))</f>
        <v/>
      </c>
      <c r="L419" s="26">
        <f>IF(A419="","",IFERROR(SUMIFS('Paiements'!$G$5:$G$504,'Paiements'!$C$5:$C$504,A419),0))</f>
        <v/>
      </c>
      <c r="M419" s="26">
        <f>IF(A419="","",IFERROR(MAX(0,J419-L419),0))</f>
        <v/>
      </c>
      <c r="N419" s="28">
        <f>IF(A419="","",IFERROR(IF(M419&lt;=0,"Payée",IF(L419&gt;0,"Partiellement payée",IF(K419&lt;TODAY(),"En retard",IF(K419=TODAY(),"Échue","À venir")))),""))</f>
        <v/>
      </c>
      <c r="O419" s="29">
        <f>IF(K419="","",IFERROR(K419-TODAY(),""))</f>
        <v/>
      </c>
      <c r="P419" s="24" t="n"/>
    </row>
    <row r="420">
      <c r="A420" s="22" t="n"/>
      <c r="B420" s="23" t="n"/>
      <c r="C420" s="24" t="n"/>
      <c r="D420" s="22" t="n"/>
      <c r="E420" s="22" t="n"/>
      <c r="F420" s="24" t="n"/>
      <c r="G420" s="25" t="n"/>
      <c r="H420" s="26">
        <f>IF(A420="","",IFERROR(G420*'Paramètres'!$B$13,0))</f>
        <v/>
      </c>
      <c r="I420" s="26">
        <f>IF(A420="","",IFERROR(G420*'Paramètres'!$B$14,0))</f>
        <v/>
      </c>
      <c r="J420" s="26">
        <f>IF(A420="","",IFERROR(G420+H420+I420,0))</f>
        <v/>
      </c>
      <c r="K420" s="27">
        <f>IF(B420="","",IFERROR(B420+'Paramètres'!$B$15,""))</f>
        <v/>
      </c>
      <c r="L420" s="26">
        <f>IF(A420="","",IFERROR(SUMIFS('Paiements'!$G$5:$G$504,'Paiements'!$C$5:$C$504,A420),0))</f>
        <v/>
      </c>
      <c r="M420" s="26">
        <f>IF(A420="","",IFERROR(MAX(0,J420-L420),0))</f>
        <v/>
      </c>
      <c r="N420" s="28">
        <f>IF(A420="","",IFERROR(IF(M420&lt;=0,"Payée",IF(L420&gt;0,"Partiellement payée",IF(K420&lt;TODAY(),"En retard",IF(K420=TODAY(),"Échue","À venir")))),""))</f>
        <v/>
      </c>
      <c r="O420" s="29">
        <f>IF(K420="","",IFERROR(K420-TODAY(),""))</f>
        <v/>
      </c>
      <c r="P420" s="24" t="n"/>
    </row>
    <row r="421">
      <c r="A421" s="22" t="n"/>
      <c r="B421" s="23" t="n"/>
      <c r="C421" s="24" t="n"/>
      <c r="D421" s="22" t="n"/>
      <c r="E421" s="22" t="n"/>
      <c r="F421" s="24" t="n"/>
      <c r="G421" s="25" t="n"/>
      <c r="H421" s="26">
        <f>IF(A421="","",IFERROR(G421*'Paramètres'!$B$13,0))</f>
        <v/>
      </c>
      <c r="I421" s="26">
        <f>IF(A421="","",IFERROR(G421*'Paramètres'!$B$14,0))</f>
        <v/>
      </c>
      <c r="J421" s="26">
        <f>IF(A421="","",IFERROR(G421+H421+I421,0))</f>
        <v/>
      </c>
      <c r="K421" s="27">
        <f>IF(B421="","",IFERROR(B421+'Paramètres'!$B$15,""))</f>
        <v/>
      </c>
      <c r="L421" s="26">
        <f>IF(A421="","",IFERROR(SUMIFS('Paiements'!$G$5:$G$504,'Paiements'!$C$5:$C$504,A421),0))</f>
        <v/>
      </c>
      <c r="M421" s="26">
        <f>IF(A421="","",IFERROR(MAX(0,J421-L421),0))</f>
        <v/>
      </c>
      <c r="N421" s="28">
        <f>IF(A421="","",IFERROR(IF(M421&lt;=0,"Payée",IF(L421&gt;0,"Partiellement payée",IF(K421&lt;TODAY(),"En retard",IF(K421=TODAY(),"Échue","À venir")))),""))</f>
        <v/>
      </c>
      <c r="O421" s="29">
        <f>IF(K421="","",IFERROR(K421-TODAY(),""))</f>
        <v/>
      </c>
      <c r="P421" s="24" t="n"/>
    </row>
    <row r="422">
      <c r="A422" s="22" t="n"/>
      <c r="B422" s="23" t="n"/>
      <c r="C422" s="24" t="n"/>
      <c r="D422" s="22" t="n"/>
      <c r="E422" s="22" t="n"/>
      <c r="F422" s="24" t="n"/>
      <c r="G422" s="25" t="n"/>
      <c r="H422" s="26">
        <f>IF(A422="","",IFERROR(G422*'Paramètres'!$B$13,0))</f>
        <v/>
      </c>
      <c r="I422" s="26">
        <f>IF(A422="","",IFERROR(G422*'Paramètres'!$B$14,0))</f>
        <v/>
      </c>
      <c r="J422" s="26">
        <f>IF(A422="","",IFERROR(G422+H422+I422,0))</f>
        <v/>
      </c>
      <c r="K422" s="27">
        <f>IF(B422="","",IFERROR(B422+'Paramètres'!$B$15,""))</f>
        <v/>
      </c>
      <c r="L422" s="26">
        <f>IF(A422="","",IFERROR(SUMIFS('Paiements'!$G$5:$G$504,'Paiements'!$C$5:$C$504,A422),0))</f>
        <v/>
      </c>
      <c r="M422" s="26">
        <f>IF(A422="","",IFERROR(MAX(0,J422-L422),0))</f>
        <v/>
      </c>
      <c r="N422" s="28">
        <f>IF(A422="","",IFERROR(IF(M422&lt;=0,"Payée",IF(L422&gt;0,"Partiellement payée",IF(K422&lt;TODAY(),"En retard",IF(K422=TODAY(),"Échue","À venir")))),""))</f>
        <v/>
      </c>
      <c r="O422" s="29">
        <f>IF(K422="","",IFERROR(K422-TODAY(),""))</f>
        <v/>
      </c>
      <c r="P422" s="24" t="n"/>
    </row>
    <row r="423">
      <c r="A423" s="22" t="n"/>
      <c r="B423" s="23" t="n"/>
      <c r="C423" s="24" t="n"/>
      <c r="D423" s="22" t="n"/>
      <c r="E423" s="22" t="n"/>
      <c r="F423" s="24" t="n"/>
      <c r="G423" s="25" t="n"/>
      <c r="H423" s="26">
        <f>IF(A423="","",IFERROR(G423*'Paramètres'!$B$13,0))</f>
        <v/>
      </c>
      <c r="I423" s="26">
        <f>IF(A423="","",IFERROR(G423*'Paramètres'!$B$14,0))</f>
        <v/>
      </c>
      <c r="J423" s="26">
        <f>IF(A423="","",IFERROR(G423+H423+I423,0))</f>
        <v/>
      </c>
      <c r="K423" s="27">
        <f>IF(B423="","",IFERROR(B423+'Paramètres'!$B$15,""))</f>
        <v/>
      </c>
      <c r="L423" s="26">
        <f>IF(A423="","",IFERROR(SUMIFS('Paiements'!$G$5:$G$504,'Paiements'!$C$5:$C$504,A423),0))</f>
        <v/>
      </c>
      <c r="M423" s="26">
        <f>IF(A423="","",IFERROR(MAX(0,J423-L423),0))</f>
        <v/>
      </c>
      <c r="N423" s="28">
        <f>IF(A423="","",IFERROR(IF(M423&lt;=0,"Payée",IF(L423&gt;0,"Partiellement payée",IF(K423&lt;TODAY(),"En retard",IF(K423=TODAY(),"Échue","À venir")))),""))</f>
        <v/>
      </c>
      <c r="O423" s="29">
        <f>IF(K423="","",IFERROR(K423-TODAY(),""))</f>
        <v/>
      </c>
      <c r="P423" s="24" t="n"/>
    </row>
    <row r="424">
      <c r="A424" s="22" t="n"/>
      <c r="B424" s="23" t="n"/>
      <c r="C424" s="24" t="n"/>
      <c r="D424" s="22" t="n"/>
      <c r="E424" s="22" t="n"/>
      <c r="F424" s="24" t="n"/>
      <c r="G424" s="25" t="n"/>
      <c r="H424" s="26">
        <f>IF(A424="","",IFERROR(G424*'Paramètres'!$B$13,0))</f>
        <v/>
      </c>
      <c r="I424" s="26">
        <f>IF(A424="","",IFERROR(G424*'Paramètres'!$B$14,0))</f>
        <v/>
      </c>
      <c r="J424" s="26">
        <f>IF(A424="","",IFERROR(G424+H424+I424,0))</f>
        <v/>
      </c>
      <c r="K424" s="27">
        <f>IF(B424="","",IFERROR(B424+'Paramètres'!$B$15,""))</f>
        <v/>
      </c>
      <c r="L424" s="26">
        <f>IF(A424="","",IFERROR(SUMIFS('Paiements'!$G$5:$G$504,'Paiements'!$C$5:$C$504,A424),0))</f>
        <v/>
      </c>
      <c r="M424" s="26">
        <f>IF(A424="","",IFERROR(MAX(0,J424-L424),0))</f>
        <v/>
      </c>
      <c r="N424" s="28">
        <f>IF(A424="","",IFERROR(IF(M424&lt;=0,"Payée",IF(L424&gt;0,"Partiellement payée",IF(K424&lt;TODAY(),"En retard",IF(K424=TODAY(),"Échue","À venir")))),""))</f>
        <v/>
      </c>
      <c r="O424" s="29">
        <f>IF(K424="","",IFERROR(K424-TODAY(),""))</f>
        <v/>
      </c>
      <c r="P424" s="24" t="n"/>
    </row>
    <row r="425">
      <c r="A425" s="22" t="n"/>
      <c r="B425" s="23" t="n"/>
      <c r="C425" s="24" t="n"/>
      <c r="D425" s="22" t="n"/>
      <c r="E425" s="22" t="n"/>
      <c r="F425" s="24" t="n"/>
      <c r="G425" s="25" t="n"/>
      <c r="H425" s="26">
        <f>IF(A425="","",IFERROR(G425*'Paramètres'!$B$13,0))</f>
        <v/>
      </c>
      <c r="I425" s="26">
        <f>IF(A425="","",IFERROR(G425*'Paramètres'!$B$14,0))</f>
        <v/>
      </c>
      <c r="J425" s="26">
        <f>IF(A425="","",IFERROR(G425+H425+I425,0))</f>
        <v/>
      </c>
      <c r="K425" s="27">
        <f>IF(B425="","",IFERROR(B425+'Paramètres'!$B$15,""))</f>
        <v/>
      </c>
      <c r="L425" s="26">
        <f>IF(A425="","",IFERROR(SUMIFS('Paiements'!$G$5:$G$504,'Paiements'!$C$5:$C$504,A425),0))</f>
        <v/>
      </c>
      <c r="M425" s="26">
        <f>IF(A425="","",IFERROR(MAX(0,J425-L425),0))</f>
        <v/>
      </c>
      <c r="N425" s="28">
        <f>IF(A425="","",IFERROR(IF(M425&lt;=0,"Payée",IF(L425&gt;0,"Partiellement payée",IF(K425&lt;TODAY(),"En retard",IF(K425=TODAY(),"Échue","À venir")))),""))</f>
        <v/>
      </c>
      <c r="O425" s="29">
        <f>IF(K425="","",IFERROR(K425-TODAY(),""))</f>
        <v/>
      </c>
      <c r="P425" s="24" t="n"/>
    </row>
    <row r="426">
      <c r="A426" s="22" t="n"/>
      <c r="B426" s="23" t="n"/>
      <c r="C426" s="24" t="n"/>
      <c r="D426" s="22" t="n"/>
      <c r="E426" s="22" t="n"/>
      <c r="F426" s="24" t="n"/>
      <c r="G426" s="25" t="n"/>
      <c r="H426" s="26">
        <f>IF(A426="","",IFERROR(G426*'Paramètres'!$B$13,0))</f>
        <v/>
      </c>
      <c r="I426" s="26">
        <f>IF(A426="","",IFERROR(G426*'Paramètres'!$B$14,0))</f>
        <v/>
      </c>
      <c r="J426" s="26">
        <f>IF(A426="","",IFERROR(G426+H426+I426,0))</f>
        <v/>
      </c>
      <c r="K426" s="27">
        <f>IF(B426="","",IFERROR(B426+'Paramètres'!$B$15,""))</f>
        <v/>
      </c>
      <c r="L426" s="26">
        <f>IF(A426="","",IFERROR(SUMIFS('Paiements'!$G$5:$G$504,'Paiements'!$C$5:$C$504,A426),0))</f>
        <v/>
      </c>
      <c r="M426" s="26">
        <f>IF(A426="","",IFERROR(MAX(0,J426-L426),0))</f>
        <v/>
      </c>
      <c r="N426" s="28">
        <f>IF(A426="","",IFERROR(IF(M426&lt;=0,"Payée",IF(L426&gt;0,"Partiellement payée",IF(K426&lt;TODAY(),"En retard",IF(K426=TODAY(),"Échue","À venir")))),""))</f>
        <v/>
      </c>
      <c r="O426" s="29">
        <f>IF(K426="","",IFERROR(K426-TODAY(),""))</f>
        <v/>
      </c>
      <c r="P426" s="24" t="n"/>
    </row>
    <row r="427">
      <c r="A427" s="22" t="n"/>
      <c r="B427" s="23" t="n"/>
      <c r="C427" s="24" t="n"/>
      <c r="D427" s="22" t="n"/>
      <c r="E427" s="22" t="n"/>
      <c r="F427" s="24" t="n"/>
      <c r="G427" s="25" t="n"/>
      <c r="H427" s="26">
        <f>IF(A427="","",IFERROR(G427*'Paramètres'!$B$13,0))</f>
        <v/>
      </c>
      <c r="I427" s="26">
        <f>IF(A427="","",IFERROR(G427*'Paramètres'!$B$14,0))</f>
        <v/>
      </c>
      <c r="J427" s="26">
        <f>IF(A427="","",IFERROR(G427+H427+I427,0))</f>
        <v/>
      </c>
      <c r="K427" s="27">
        <f>IF(B427="","",IFERROR(B427+'Paramètres'!$B$15,""))</f>
        <v/>
      </c>
      <c r="L427" s="26">
        <f>IF(A427="","",IFERROR(SUMIFS('Paiements'!$G$5:$G$504,'Paiements'!$C$5:$C$504,A427),0))</f>
        <v/>
      </c>
      <c r="M427" s="26">
        <f>IF(A427="","",IFERROR(MAX(0,J427-L427),0))</f>
        <v/>
      </c>
      <c r="N427" s="28">
        <f>IF(A427="","",IFERROR(IF(M427&lt;=0,"Payée",IF(L427&gt;0,"Partiellement payée",IF(K427&lt;TODAY(),"En retard",IF(K427=TODAY(),"Échue","À venir")))),""))</f>
        <v/>
      </c>
      <c r="O427" s="29">
        <f>IF(K427="","",IFERROR(K427-TODAY(),""))</f>
        <v/>
      </c>
      <c r="P427" s="24" t="n"/>
    </row>
    <row r="428">
      <c r="A428" s="22" t="n"/>
      <c r="B428" s="23" t="n"/>
      <c r="C428" s="24" t="n"/>
      <c r="D428" s="22" t="n"/>
      <c r="E428" s="22" t="n"/>
      <c r="F428" s="24" t="n"/>
      <c r="G428" s="25" t="n"/>
      <c r="H428" s="26">
        <f>IF(A428="","",IFERROR(G428*'Paramètres'!$B$13,0))</f>
        <v/>
      </c>
      <c r="I428" s="26">
        <f>IF(A428="","",IFERROR(G428*'Paramètres'!$B$14,0))</f>
        <v/>
      </c>
      <c r="J428" s="26">
        <f>IF(A428="","",IFERROR(G428+H428+I428,0))</f>
        <v/>
      </c>
      <c r="K428" s="27">
        <f>IF(B428="","",IFERROR(B428+'Paramètres'!$B$15,""))</f>
        <v/>
      </c>
      <c r="L428" s="26">
        <f>IF(A428="","",IFERROR(SUMIFS('Paiements'!$G$5:$G$504,'Paiements'!$C$5:$C$504,A428),0))</f>
        <v/>
      </c>
      <c r="M428" s="26">
        <f>IF(A428="","",IFERROR(MAX(0,J428-L428),0))</f>
        <v/>
      </c>
      <c r="N428" s="28">
        <f>IF(A428="","",IFERROR(IF(M428&lt;=0,"Payée",IF(L428&gt;0,"Partiellement payée",IF(K428&lt;TODAY(),"En retard",IF(K428=TODAY(),"Échue","À venir")))),""))</f>
        <v/>
      </c>
      <c r="O428" s="29">
        <f>IF(K428="","",IFERROR(K428-TODAY(),""))</f>
        <v/>
      </c>
      <c r="P428" s="24" t="n"/>
    </row>
    <row r="429">
      <c r="A429" s="22" t="n"/>
      <c r="B429" s="23" t="n"/>
      <c r="C429" s="24" t="n"/>
      <c r="D429" s="22" t="n"/>
      <c r="E429" s="22" t="n"/>
      <c r="F429" s="24" t="n"/>
      <c r="G429" s="25" t="n"/>
      <c r="H429" s="26">
        <f>IF(A429="","",IFERROR(G429*'Paramètres'!$B$13,0))</f>
        <v/>
      </c>
      <c r="I429" s="26">
        <f>IF(A429="","",IFERROR(G429*'Paramètres'!$B$14,0))</f>
        <v/>
      </c>
      <c r="J429" s="26">
        <f>IF(A429="","",IFERROR(G429+H429+I429,0))</f>
        <v/>
      </c>
      <c r="K429" s="27">
        <f>IF(B429="","",IFERROR(B429+'Paramètres'!$B$15,""))</f>
        <v/>
      </c>
      <c r="L429" s="26">
        <f>IF(A429="","",IFERROR(SUMIFS('Paiements'!$G$5:$G$504,'Paiements'!$C$5:$C$504,A429),0))</f>
        <v/>
      </c>
      <c r="M429" s="26">
        <f>IF(A429="","",IFERROR(MAX(0,J429-L429),0))</f>
        <v/>
      </c>
      <c r="N429" s="28">
        <f>IF(A429="","",IFERROR(IF(M429&lt;=0,"Payée",IF(L429&gt;0,"Partiellement payée",IF(K429&lt;TODAY(),"En retard",IF(K429=TODAY(),"Échue","À venir")))),""))</f>
        <v/>
      </c>
      <c r="O429" s="29">
        <f>IF(K429="","",IFERROR(K429-TODAY(),""))</f>
        <v/>
      </c>
      <c r="P429" s="24" t="n"/>
    </row>
    <row r="430">
      <c r="A430" s="22" t="n"/>
      <c r="B430" s="23" t="n"/>
      <c r="C430" s="24" t="n"/>
      <c r="D430" s="22" t="n"/>
      <c r="E430" s="22" t="n"/>
      <c r="F430" s="24" t="n"/>
      <c r="G430" s="25" t="n"/>
      <c r="H430" s="26">
        <f>IF(A430="","",IFERROR(G430*'Paramètres'!$B$13,0))</f>
        <v/>
      </c>
      <c r="I430" s="26">
        <f>IF(A430="","",IFERROR(G430*'Paramètres'!$B$14,0))</f>
        <v/>
      </c>
      <c r="J430" s="26">
        <f>IF(A430="","",IFERROR(G430+H430+I430,0))</f>
        <v/>
      </c>
      <c r="K430" s="27">
        <f>IF(B430="","",IFERROR(B430+'Paramètres'!$B$15,""))</f>
        <v/>
      </c>
      <c r="L430" s="26">
        <f>IF(A430="","",IFERROR(SUMIFS('Paiements'!$G$5:$G$504,'Paiements'!$C$5:$C$504,A430),0))</f>
        <v/>
      </c>
      <c r="M430" s="26">
        <f>IF(A430="","",IFERROR(MAX(0,J430-L430),0))</f>
        <v/>
      </c>
      <c r="N430" s="28">
        <f>IF(A430="","",IFERROR(IF(M430&lt;=0,"Payée",IF(L430&gt;0,"Partiellement payée",IF(K430&lt;TODAY(),"En retard",IF(K430=TODAY(),"Échue","À venir")))),""))</f>
        <v/>
      </c>
      <c r="O430" s="29">
        <f>IF(K430="","",IFERROR(K430-TODAY(),""))</f>
        <v/>
      </c>
      <c r="P430" s="24" t="n"/>
    </row>
    <row r="431">
      <c r="A431" s="22" t="n"/>
      <c r="B431" s="23" t="n"/>
      <c r="C431" s="24" t="n"/>
      <c r="D431" s="22" t="n"/>
      <c r="E431" s="22" t="n"/>
      <c r="F431" s="24" t="n"/>
      <c r="G431" s="25" t="n"/>
      <c r="H431" s="26">
        <f>IF(A431="","",IFERROR(G431*'Paramètres'!$B$13,0))</f>
        <v/>
      </c>
      <c r="I431" s="26">
        <f>IF(A431="","",IFERROR(G431*'Paramètres'!$B$14,0))</f>
        <v/>
      </c>
      <c r="J431" s="26">
        <f>IF(A431="","",IFERROR(G431+H431+I431,0))</f>
        <v/>
      </c>
      <c r="K431" s="27">
        <f>IF(B431="","",IFERROR(B431+'Paramètres'!$B$15,""))</f>
        <v/>
      </c>
      <c r="L431" s="26">
        <f>IF(A431="","",IFERROR(SUMIFS('Paiements'!$G$5:$G$504,'Paiements'!$C$5:$C$504,A431),0))</f>
        <v/>
      </c>
      <c r="M431" s="26">
        <f>IF(A431="","",IFERROR(MAX(0,J431-L431),0))</f>
        <v/>
      </c>
      <c r="N431" s="28">
        <f>IF(A431="","",IFERROR(IF(M431&lt;=0,"Payée",IF(L431&gt;0,"Partiellement payée",IF(K431&lt;TODAY(),"En retard",IF(K431=TODAY(),"Échue","À venir")))),""))</f>
        <v/>
      </c>
      <c r="O431" s="29">
        <f>IF(K431="","",IFERROR(K431-TODAY(),""))</f>
        <v/>
      </c>
      <c r="P431" s="24" t="n"/>
    </row>
    <row r="432">
      <c r="A432" s="22" t="n"/>
      <c r="B432" s="23" t="n"/>
      <c r="C432" s="24" t="n"/>
      <c r="D432" s="22" t="n"/>
      <c r="E432" s="22" t="n"/>
      <c r="F432" s="24" t="n"/>
      <c r="G432" s="25" t="n"/>
      <c r="H432" s="26">
        <f>IF(A432="","",IFERROR(G432*'Paramètres'!$B$13,0))</f>
        <v/>
      </c>
      <c r="I432" s="26">
        <f>IF(A432="","",IFERROR(G432*'Paramètres'!$B$14,0))</f>
        <v/>
      </c>
      <c r="J432" s="26">
        <f>IF(A432="","",IFERROR(G432+H432+I432,0))</f>
        <v/>
      </c>
      <c r="K432" s="27">
        <f>IF(B432="","",IFERROR(B432+'Paramètres'!$B$15,""))</f>
        <v/>
      </c>
      <c r="L432" s="26">
        <f>IF(A432="","",IFERROR(SUMIFS('Paiements'!$G$5:$G$504,'Paiements'!$C$5:$C$504,A432),0))</f>
        <v/>
      </c>
      <c r="M432" s="26">
        <f>IF(A432="","",IFERROR(MAX(0,J432-L432),0))</f>
        <v/>
      </c>
      <c r="N432" s="28">
        <f>IF(A432="","",IFERROR(IF(M432&lt;=0,"Payée",IF(L432&gt;0,"Partiellement payée",IF(K432&lt;TODAY(),"En retard",IF(K432=TODAY(),"Échue","À venir")))),""))</f>
        <v/>
      </c>
      <c r="O432" s="29">
        <f>IF(K432="","",IFERROR(K432-TODAY(),""))</f>
        <v/>
      </c>
      <c r="P432" s="24" t="n"/>
    </row>
    <row r="433">
      <c r="A433" s="22" t="n"/>
      <c r="B433" s="23" t="n"/>
      <c r="C433" s="24" t="n"/>
      <c r="D433" s="22" t="n"/>
      <c r="E433" s="22" t="n"/>
      <c r="F433" s="24" t="n"/>
      <c r="G433" s="25" t="n"/>
      <c r="H433" s="26">
        <f>IF(A433="","",IFERROR(G433*'Paramètres'!$B$13,0))</f>
        <v/>
      </c>
      <c r="I433" s="26">
        <f>IF(A433="","",IFERROR(G433*'Paramètres'!$B$14,0))</f>
        <v/>
      </c>
      <c r="J433" s="26">
        <f>IF(A433="","",IFERROR(G433+H433+I433,0))</f>
        <v/>
      </c>
      <c r="K433" s="27">
        <f>IF(B433="","",IFERROR(B433+'Paramètres'!$B$15,""))</f>
        <v/>
      </c>
      <c r="L433" s="26">
        <f>IF(A433="","",IFERROR(SUMIFS('Paiements'!$G$5:$G$504,'Paiements'!$C$5:$C$504,A433),0))</f>
        <v/>
      </c>
      <c r="M433" s="26">
        <f>IF(A433="","",IFERROR(MAX(0,J433-L433),0))</f>
        <v/>
      </c>
      <c r="N433" s="28">
        <f>IF(A433="","",IFERROR(IF(M433&lt;=0,"Payée",IF(L433&gt;0,"Partiellement payée",IF(K433&lt;TODAY(),"En retard",IF(K433=TODAY(),"Échue","À venir")))),""))</f>
        <v/>
      </c>
      <c r="O433" s="29">
        <f>IF(K433="","",IFERROR(K433-TODAY(),""))</f>
        <v/>
      </c>
      <c r="P433" s="24" t="n"/>
    </row>
    <row r="434">
      <c r="A434" s="22" t="n"/>
      <c r="B434" s="23" t="n"/>
      <c r="C434" s="24" t="n"/>
      <c r="D434" s="22" t="n"/>
      <c r="E434" s="22" t="n"/>
      <c r="F434" s="24" t="n"/>
      <c r="G434" s="25" t="n"/>
      <c r="H434" s="26">
        <f>IF(A434="","",IFERROR(G434*'Paramètres'!$B$13,0))</f>
        <v/>
      </c>
      <c r="I434" s="26">
        <f>IF(A434="","",IFERROR(G434*'Paramètres'!$B$14,0))</f>
        <v/>
      </c>
      <c r="J434" s="26">
        <f>IF(A434="","",IFERROR(G434+H434+I434,0))</f>
        <v/>
      </c>
      <c r="K434" s="27">
        <f>IF(B434="","",IFERROR(B434+'Paramètres'!$B$15,""))</f>
        <v/>
      </c>
      <c r="L434" s="26">
        <f>IF(A434="","",IFERROR(SUMIFS('Paiements'!$G$5:$G$504,'Paiements'!$C$5:$C$504,A434),0))</f>
        <v/>
      </c>
      <c r="M434" s="26">
        <f>IF(A434="","",IFERROR(MAX(0,J434-L434),0))</f>
        <v/>
      </c>
      <c r="N434" s="28">
        <f>IF(A434="","",IFERROR(IF(M434&lt;=0,"Payée",IF(L434&gt;0,"Partiellement payée",IF(K434&lt;TODAY(),"En retard",IF(K434=TODAY(),"Échue","À venir")))),""))</f>
        <v/>
      </c>
      <c r="O434" s="29">
        <f>IF(K434="","",IFERROR(K434-TODAY(),""))</f>
        <v/>
      </c>
      <c r="P434" s="24" t="n"/>
    </row>
    <row r="435">
      <c r="A435" s="22" t="n"/>
      <c r="B435" s="23" t="n"/>
      <c r="C435" s="24" t="n"/>
      <c r="D435" s="22" t="n"/>
      <c r="E435" s="22" t="n"/>
      <c r="F435" s="24" t="n"/>
      <c r="G435" s="25" t="n"/>
      <c r="H435" s="26">
        <f>IF(A435="","",IFERROR(G435*'Paramètres'!$B$13,0))</f>
        <v/>
      </c>
      <c r="I435" s="26">
        <f>IF(A435="","",IFERROR(G435*'Paramètres'!$B$14,0))</f>
        <v/>
      </c>
      <c r="J435" s="26">
        <f>IF(A435="","",IFERROR(G435+H435+I435,0))</f>
        <v/>
      </c>
      <c r="K435" s="27">
        <f>IF(B435="","",IFERROR(B435+'Paramètres'!$B$15,""))</f>
        <v/>
      </c>
      <c r="L435" s="26">
        <f>IF(A435="","",IFERROR(SUMIFS('Paiements'!$G$5:$G$504,'Paiements'!$C$5:$C$504,A435),0))</f>
        <v/>
      </c>
      <c r="M435" s="26">
        <f>IF(A435="","",IFERROR(MAX(0,J435-L435),0))</f>
        <v/>
      </c>
      <c r="N435" s="28">
        <f>IF(A435="","",IFERROR(IF(M435&lt;=0,"Payée",IF(L435&gt;0,"Partiellement payée",IF(K435&lt;TODAY(),"En retard",IF(K435=TODAY(),"Échue","À venir")))),""))</f>
        <v/>
      </c>
      <c r="O435" s="29">
        <f>IF(K435="","",IFERROR(K435-TODAY(),""))</f>
        <v/>
      </c>
      <c r="P435" s="24" t="n"/>
    </row>
    <row r="436">
      <c r="A436" s="22" t="n"/>
      <c r="B436" s="23" t="n"/>
      <c r="C436" s="24" t="n"/>
      <c r="D436" s="22" t="n"/>
      <c r="E436" s="22" t="n"/>
      <c r="F436" s="24" t="n"/>
      <c r="G436" s="25" t="n"/>
      <c r="H436" s="26">
        <f>IF(A436="","",IFERROR(G436*'Paramètres'!$B$13,0))</f>
        <v/>
      </c>
      <c r="I436" s="26">
        <f>IF(A436="","",IFERROR(G436*'Paramètres'!$B$14,0))</f>
        <v/>
      </c>
      <c r="J436" s="26">
        <f>IF(A436="","",IFERROR(G436+H436+I436,0))</f>
        <v/>
      </c>
      <c r="K436" s="27">
        <f>IF(B436="","",IFERROR(B436+'Paramètres'!$B$15,""))</f>
        <v/>
      </c>
      <c r="L436" s="26">
        <f>IF(A436="","",IFERROR(SUMIFS('Paiements'!$G$5:$G$504,'Paiements'!$C$5:$C$504,A436),0))</f>
        <v/>
      </c>
      <c r="M436" s="26">
        <f>IF(A436="","",IFERROR(MAX(0,J436-L436),0))</f>
        <v/>
      </c>
      <c r="N436" s="28">
        <f>IF(A436="","",IFERROR(IF(M436&lt;=0,"Payée",IF(L436&gt;0,"Partiellement payée",IF(K436&lt;TODAY(),"En retard",IF(K436=TODAY(),"Échue","À venir")))),""))</f>
        <v/>
      </c>
      <c r="O436" s="29">
        <f>IF(K436="","",IFERROR(K436-TODAY(),""))</f>
        <v/>
      </c>
      <c r="P436" s="24" t="n"/>
    </row>
    <row r="437">
      <c r="A437" s="22" t="n"/>
      <c r="B437" s="23" t="n"/>
      <c r="C437" s="24" t="n"/>
      <c r="D437" s="22" t="n"/>
      <c r="E437" s="22" t="n"/>
      <c r="F437" s="24" t="n"/>
      <c r="G437" s="25" t="n"/>
      <c r="H437" s="26">
        <f>IF(A437="","",IFERROR(G437*'Paramètres'!$B$13,0))</f>
        <v/>
      </c>
      <c r="I437" s="26">
        <f>IF(A437="","",IFERROR(G437*'Paramètres'!$B$14,0))</f>
        <v/>
      </c>
      <c r="J437" s="26">
        <f>IF(A437="","",IFERROR(G437+H437+I437,0))</f>
        <v/>
      </c>
      <c r="K437" s="27">
        <f>IF(B437="","",IFERROR(B437+'Paramètres'!$B$15,""))</f>
        <v/>
      </c>
      <c r="L437" s="26">
        <f>IF(A437="","",IFERROR(SUMIFS('Paiements'!$G$5:$G$504,'Paiements'!$C$5:$C$504,A437),0))</f>
        <v/>
      </c>
      <c r="M437" s="26">
        <f>IF(A437="","",IFERROR(MAX(0,J437-L437),0))</f>
        <v/>
      </c>
      <c r="N437" s="28">
        <f>IF(A437="","",IFERROR(IF(M437&lt;=0,"Payée",IF(L437&gt;0,"Partiellement payée",IF(K437&lt;TODAY(),"En retard",IF(K437=TODAY(),"Échue","À venir")))),""))</f>
        <v/>
      </c>
      <c r="O437" s="29">
        <f>IF(K437="","",IFERROR(K437-TODAY(),""))</f>
        <v/>
      </c>
      <c r="P437" s="24" t="n"/>
    </row>
    <row r="438">
      <c r="A438" s="22" t="n"/>
      <c r="B438" s="23" t="n"/>
      <c r="C438" s="24" t="n"/>
      <c r="D438" s="22" t="n"/>
      <c r="E438" s="22" t="n"/>
      <c r="F438" s="24" t="n"/>
      <c r="G438" s="25" t="n"/>
      <c r="H438" s="26">
        <f>IF(A438="","",IFERROR(G438*'Paramètres'!$B$13,0))</f>
        <v/>
      </c>
      <c r="I438" s="26">
        <f>IF(A438="","",IFERROR(G438*'Paramètres'!$B$14,0))</f>
        <v/>
      </c>
      <c r="J438" s="26">
        <f>IF(A438="","",IFERROR(G438+H438+I438,0))</f>
        <v/>
      </c>
      <c r="K438" s="27">
        <f>IF(B438="","",IFERROR(B438+'Paramètres'!$B$15,""))</f>
        <v/>
      </c>
      <c r="L438" s="26">
        <f>IF(A438="","",IFERROR(SUMIFS('Paiements'!$G$5:$G$504,'Paiements'!$C$5:$C$504,A438),0))</f>
        <v/>
      </c>
      <c r="M438" s="26">
        <f>IF(A438="","",IFERROR(MAX(0,J438-L438),0))</f>
        <v/>
      </c>
      <c r="N438" s="28">
        <f>IF(A438="","",IFERROR(IF(M438&lt;=0,"Payée",IF(L438&gt;0,"Partiellement payée",IF(K438&lt;TODAY(),"En retard",IF(K438=TODAY(),"Échue","À venir")))),""))</f>
        <v/>
      </c>
      <c r="O438" s="29">
        <f>IF(K438="","",IFERROR(K438-TODAY(),""))</f>
        <v/>
      </c>
      <c r="P438" s="24" t="n"/>
    </row>
    <row r="439">
      <c r="A439" s="22" t="n"/>
      <c r="B439" s="23" t="n"/>
      <c r="C439" s="24" t="n"/>
      <c r="D439" s="22" t="n"/>
      <c r="E439" s="22" t="n"/>
      <c r="F439" s="24" t="n"/>
      <c r="G439" s="25" t="n"/>
      <c r="H439" s="26">
        <f>IF(A439="","",IFERROR(G439*'Paramètres'!$B$13,0))</f>
        <v/>
      </c>
      <c r="I439" s="26">
        <f>IF(A439="","",IFERROR(G439*'Paramètres'!$B$14,0))</f>
        <v/>
      </c>
      <c r="J439" s="26">
        <f>IF(A439="","",IFERROR(G439+H439+I439,0))</f>
        <v/>
      </c>
      <c r="K439" s="27">
        <f>IF(B439="","",IFERROR(B439+'Paramètres'!$B$15,""))</f>
        <v/>
      </c>
      <c r="L439" s="26">
        <f>IF(A439="","",IFERROR(SUMIFS('Paiements'!$G$5:$G$504,'Paiements'!$C$5:$C$504,A439),0))</f>
        <v/>
      </c>
      <c r="M439" s="26">
        <f>IF(A439="","",IFERROR(MAX(0,J439-L439),0))</f>
        <v/>
      </c>
      <c r="N439" s="28">
        <f>IF(A439="","",IFERROR(IF(M439&lt;=0,"Payée",IF(L439&gt;0,"Partiellement payée",IF(K439&lt;TODAY(),"En retard",IF(K439=TODAY(),"Échue","À venir")))),""))</f>
        <v/>
      </c>
      <c r="O439" s="29">
        <f>IF(K439="","",IFERROR(K439-TODAY(),""))</f>
        <v/>
      </c>
      <c r="P439" s="24" t="n"/>
    </row>
    <row r="440">
      <c r="A440" s="22" t="n"/>
      <c r="B440" s="23" t="n"/>
      <c r="C440" s="24" t="n"/>
      <c r="D440" s="22" t="n"/>
      <c r="E440" s="22" t="n"/>
      <c r="F440" s="24" t="n"/>
      <c r="G440" s="25" t="n"/>
      <c r="H440" s="26">
        <f>IF(A440="","",IFERROR(G440*'Paramètres'!$B$13,0))</f>
        <v/>
      </c>
      <c r="I440" s="26">
        <f>IF(A440="","",IFERROR(G440*'Paramètres'!$B$14,0))</f>
        <v/>
      </c>
      <c r="J440" s="26">
        <f>IF(A440="","",IFERROR(G440+H440+I440,0))</f>
        <v/>
      </c>
      <c r="K440" s="27">
        <f>IF(B440="","",IFERROR(B440+'Paramètres'!$B$15,""))</f>
        <v/>
      </c>
      <c r="L440" s="26">
        <f>IF(A440="","",IFERROR(SUMIFS('Paiements'!$G$5:$G$504,'Paiements'!$C$5:$C$504,A440),0))</f>
        <v/>
      </c>
      <c r="M440" s="26">
        <f>IF(A440="","",IFERROR(MAX(0,J440-L440),0))</f>
        <v/>
      </c>
      <c r="N440" s="28">
        <f>IF(A440="","",IFERROR(IF(M440&lt;=0,"Payée",IF(L440&gt;0,"Partiellement payée",IF(K440&lt;TODAY(),"En retard",IF(K440=TODAY(),"Échue","À venir")))),""))</f>
        <v/>
      </c>
      <c r="O440" s="29">
        <f>IF(K440="","",IFERROR(K440-TODAY(),""))</f>
        <v/>
      </c>
      <c r="P440" s="24" t="n"/>
    </row>
    <row r="441">
      <c r="A441" s="22" t="n"/>
      <c r="B441" s="23" t="n"/>
      <c r="C441" s="24" t="n"/>
      <c r="D441" s="22" t="n"/>
      <c r="E441" s="22" t="n"/>
      <c r="F441" s="24" t="n"/>
      <c r="G441" s="25" t="n"/>
      <c r="H441" s="26">
        <f>IF(A441="","",IFERROR(G441*'Paramètres'!$B$13,0))</f>
        <v/>
      </c>
      <c r="I441" s="26">
        <f>IF(A441="","",IFERROR(G441*'Paramètres'!$B$14,0))</f>
        <v/>
      </c>
      <c r="J441" s="26">
        <f>IF(A441="","",IFERROR(G441+H441+I441,0))</f>
        <v/>
      </c>
      <c r="K441" s="27">
        <f>IF(B441="","",IFERROR(B441+'Paramètres'!$B$15,""))</f>
        <v/>
      </c>
      <c r="L441" s="26">
        <f>IF(A441="","",IFERROR(SUMIFS('Paiements'!$G$5:$G$504,'Paiements'!$C$5:$C$504,A441),0))</f>
        <v/>
      </c>
      <c r="M441" s="26">
        <f>IF(A441="","",IFERROR(MAX(0,J441-L441),0))</f>
        <v/>
      </c>
      <c r="N441" s="28">
        <f>IF(A441="","",IFERROR(IF(M441&lt;=0,"Payée",IF(L441&gt;0,"Partiellement payée",IF(K441&lt;TODAY(),"En retard",IF(K441=TODAY(),"Échue","À venir")))),""))</f>
        <v/>
      </c>
      <c r="O441" s="29">
        <f>IF(K441="","",IFERROR(K441-TODAY(),""))</f>
        <v/>
      </c>
      <c r="P441" s="24" t="n"/>
    </row>
    <row r="442">
      <c r="A442" s="22" t="n"/>
      <c r="B442" s="23" t="n"/>
      <c r="C442" s="24" t="n"/>
      <c r="D442" s="22" t="n"/>
      <c r="E442" s="22" t="n"/>
      <c r="F442" s="24" t="n"/>
      <c r="G442" s="25" t="n"/>
      <c r="H442" s="26">
        <f>IF(A442="","",IFERROR(G442*'Paramètres'!$B$13,0))</f>
        <v/>
      </c>
      <c r="I442" s="26">
        <f>IF(A442="","",IFERROR(G442*'Paramètres'!$B$14,0))</f>
        <v/>
      </c>
      <c r="J442" s="26">
        <f>IF(A442="","",IFERROR(G442+H442+I442,0))</f>
        <v/>
      </c>
      <c r="K442" s="27">
        <f>IF(B442="","",IFERROR(B442+'Paramètres'!$B$15,""))</f>
        <v/>
      </c>
      <c r="L442" s="26">
        <f>IF(A442="","",IFERROR(SUMIFS('Paiements'!$G$5:$G$504,'Paiements'!$C$5:$C$504,A442),0))</f>
        <v/>
      </c>
      <c r="M442" s="26">
        <f>IF(A442="","",IFERROR(MAX(0,J442-L442),0))</f>
        <v/>
      </c>
      <c r="N442" s="28">
        <f>IF(A442="","",IFERROR(IF(M442&lt;=0,"Payée",IF(L442&gt;0,"Partiellement payée",IF(K442&lt;TODAY(),"En retard",IF(K442=TODAY(),"Échue","À venir")))),""))</f>
        <v/>
      </c>
      <c r="O442" s="29">
        <f>IF(K442="","",IFERROR(K442-TODAY(),""))</f>
        <v/>
      </c>
      <c r="P442" s="24" t="n"/>
    </row>
    <row r="443">
      <c r="A443" s="22" t="n"/>
      <c r="B443" s="23" t="n"/>
      <c r="C443" s="24" t="n"/>
      <c r="D443" s="22" t="n"/>
      <c r="E443" s="22" t="n"/>
      <c r="F443" s="24" t="n"/>
      <c r="G443" s="25" t="n"/>
      <c r="H443" s="26">
        <f>IF(A443="","",IFERROR(G443*'Paramètres'!$B$13,0))</f>
        <v/>
      </c>
      <c r="I443" s="26">
        <f>IF(A443="","",IFERROR(G443*'Paramètres'!$B$14,0))</f>
        <v/>
      </c>
      <c r="J443" s="26">
        <f>IF(A443="","",IFERROR(G443+H443+I443,0))</f>
        <v/>
      </c>
      <c r="K443" s="27">
        <f>IF(B443="","",IFERROR(B443+'Paramètres'!$B$15,""))</f>
        <v/>
      </c>
      <c r="L443" s="26">
        <f>IF(A443="","",IFERROR(SUMIFS('Paiements'!$G$5:$G$504,'Paiements'!$C$5:$C$504,A443),0))</f>
        <v/>
      </c>
      <c r="M443" s="26">
        <f>IF(A443="","",IFERROR(MAX(0,J443-L443),0))</f>
        <v/>
      </c>
      <c r="N443" s="28">
        <f>IF(A443="","",IFERROR(IF(M443&lt;=0,"Payée",IF(L443&gt;0,"Partiellement payée",IF(K443&lt;TODAY(),"En retard",IF(K443=TODAY(),"Échue","À venir")))),""))</f>
        <v/>
      </c>
      <c r="O443" s="29">
        <f>IF(K443="","",IFERROR(K443-TODAY(),""))</f>
        <v/>
      </c>
      <c r="P443" s="24" t="n"/>
    </row>
    <row r="444">
      <c r="A444" s="22" t="n"/>
      <c r="B444" s="23" t="n"/>
      <c r="C444" s="24" t="n"/>
      <c r="D444" s="22" t="n"/>
      <c r="E444" s="22" t="n"/>
      <c r="F444" s="24" t="n"/>
      <c r="G444" s="25" t="n"/>
      <c r="H444" s="26">
        <f>IF(A444="","",IFERROR(G444*'Paramètres'!$B$13,0))</f>
        <v/>
      </c>
      <c r="I444" s="26">
        <f>IF(A444="","",IFERROR(G444*'Paramètres'!$B$14,0))</f>
        <v/>
      </c>
      <c r="J444" s="26">
        <f>IF(A444="","",IFERROR(G444+H444+I444,0))</f>
        <v/>
      </c>
      <c r="K444" s="27">
        <f>IF(B444="","",IFERROR(B444+'Paramètres'!$B$15,""))</f>
        <v/>
      </c>
      <c r="L444" s="26">
        <f>IF(A444="","",IFERROR(SUMIFS('Paiements'!$G$5:$G$504,'Paiements'!$C$5:$C$504,A444),0))</f>
        <v/>
      </c>
      <c r="M444" s="26">
        <f>IF(A444="","",IFERROR(MAX(0,J444-L444),0))</f>
        <v/>
      </c>
      <c r="N444" s="28">
        <f>IF(A444="","",IFERROR(IF(M444&lt;=0,"Payée",IF(L444&gt;0,"Partiellement payée",IF(K444&lt;TODAY(),"En retard",IF(K444=TODAY(),"Échue","À venir")))),""))</f>
        <v/>
      </c>
      <c r="O444" s="29">
        <f>IF(K444="","",IFERROR(K444-TODAY(),""))</f>
        <v/>
      </c>
      <c r="P444" s="24" t="n"/>
    </row>
    <row r="445">
      <c r="A445" s="22" t="n"/>
      <c r="B445" s="23" t="n"/>
      <c r="C445" s="24" t="n"/>
      <c r="D445" s="22" t="n"/>
      <c r="E445" s="22" t="n"/>
      <c r="F445" s="24" t="n"/>
      <c r="G445" s="25" t="n"/>
      <c r="H445" s="26">
        <f>IF(A445="","",IFERROR(G445*'Paramètres'!$B$13,0))</f>
        <v/>
      </c>
      <c r="I445" s="26">
        <f>IF(A445="","",IFERROR(G445*'Paramètres'!$B$14,0))</f>
        <v/>
      </c>
      <c r="J445" s="26">
        <f>IF(A445="","",IFERROR(G445+H445+I445,0))</f>
        <v/>
      </c>
      <c r="K445" s="27">
        <f>IF(B445="","",IFERROR(B445+'Paramètres'!$B$15,""))</f>
        <v/>
      </c>
      <c r="L445" s="26">
        <f>IF(A445="","",IFERROR(SUMIFS('Paiements'!$G$5:$G$504,'Paiements'!$C$5:$C$504,A445),0))</f>
        <v/>
      </c>
      <c r="M445" s="26">
        <f>IF(A445="","",IFERROR(MAX(0,J445-L445),0))</f>
        <v/>
      </c>
      <c r="N445" s="28">
        <f>IF(A445="","",IFERROR(IF(M445&lt;=0,"Payée",IF(L445&gt;0,"Partiellement payée",IF(K445&lt;TODAY(),"En retard",IF(K445=TODAY(),"Échue","À venir")))),""))</f>
        <v/>
      </c>
      <c r="O445" s="29">
        <f>IF(K445="","",IFERROR(K445-TODAY(),""))</f>
        <v/>
      </c>
      <c r="P445" s="24" t="n"/>
    </row>
    <row r="446">
      <c r="A446" s="22" t="n"/>
      <c r="B446" s="23" t="n"/>
      <c r="C446" s="24" t="n"/>
      <c r="D446" s="22" t="n"/>
      <c r="E446" s="22" t="n"/>
      <c r="F446" s="24" t="n"/>
      <c r="G446" s="25" t="n"/>
      <c r="H446" s="26">
        <f>IF(A446="","",IFERROR(G446*'Paramètres'!$B$13,0))</f>
        <v/>
      </c>
      <c r="I446" s="26">
        <f>IF(A446="","",IFERROR(G446*'Paramètres'!$B$14,0))</f>
        <v/>
      </c>
      <c r="J446" s="26">
        <f>IF(A446="","",IFERROR(G446+H446+I446,0))</f>
        <v/>
      </c>
      <c r="K446" s="27">
        <f>IF(B446="","",IFERROR(B446+'Paramètres'!$B$15,""))</f>
        <v/>
      </c>
      <c r="L446" s="26">
        <f>IF(A446="","",IFERROR(SUMIFS('Paiements'!$G$5:$G$504,'Paiements'!$C$5:$C$504,A446),0))</f>
        <v/>
      </c>
      <c r="M446" s="26">
        <f>IF(A446="","",IFERROR(MAX(0,J446-L446),0))</f>
        <v/>
      </c>
      <c r="N446" s="28">
        <f>IF(A446="","",IFERROR(IF(M446&lt;=0,"Payée",IF(L446&gt;0,"Partiellement payée",IF(K446&lt;TODAY(),"En retard",IF(K446=TODAY(),"Échue","À venir")))),""))</f>
        <v/>
      </c>
      <c r="O446" s="29">
        <f>IF(K446="","",IFERROR(K446-TODAY(),""))</f>
        <v/>
      </c>
      <c r="P446" s="24" t="n"/>
    </row>
    <row r="447">
      <c r="A447" s="22" t="n"/>
      <c r="B447" s="23" t="n"/>
      <c r="C447" s="24" t="n"/>
      <c r="D447" s="22" t="n"/>
      <c r="E447" s="22" t="n"/>
      <c r="F447" s="24" t="n"/>
      <c r="G447" s="25" t="n"/>
      <c r="H447" s="26">
        <f>IF(A447="","",IFERROR(G447*'Paramètres'!$B$13,0))</f>
        <v/>
      </c>
      <c r="I447" s="26">
        <f>IF(A447="","",IFERROR(G447*'Paramètres'!$B$14,0))</f>
        <v/>
      </c>
      <c r="J447" s="26">
        <f>IF(A447="","",IFERROR(G447+H447+I447,0))</f>
        <v/>
      </c>
      <c r="K447" s="27">
        <f>IF(B447="","",IFERROR(B447+'Paramètres'!$B$15,""))</f>
        <v/>
      </c>
      <c r="L447" s="26">
        <f>IF(A447="","",IFERROR(SUMIFS('Paiements'!$G$5:$G$504,'Paiements'!$C$5:$C$504,A447),0))</f>
        <v/>
      </c>
      <c r="M447" s="26">
        <f>IF(A447="","",IFERROR(MAX(0,J447-L447),0))</f>
        <v/>
      </c>
      <c r="N447" s="28">
        <f>IF(A447="","",IFERROR(IF(M447&lt;=0,"Payée",IF(L447&gt;0,"Partiellement payée",IF(K447&lt;TODAY(),"En retard",IF(K447=TODAY(),"Échue","À venir")))),""))</f>
        <v/>
      </c>
      <c r="O447" s="29">
        <f>IF(K447="","",IFERROR(K447-TODAY(),""))</f>
        <v/>
      </c>
      <c r="P447" s="24" t="n"/>
    </row>
    <row r="448">
      <c r="A448" s="22" t="n"/>
      <c r="B448" s="23" t="n"/>
      <c r="C448" s="24" t="n"/>
      <c r="D448" s="22" t="n"/>
      <c r="E448" s="22" t="n"/>
      <c r="F448" s="24" t="n"/>
      <c r="G448" s="25" t="n"/>
      <c r="H448" s="26">
        <f>IF(A448="","",IFERROR(G448*'Paramètres'!$B$13,0))</f>
        <v/>
      </c>
      <c r="I448" s="26">
        <f>IF(A448="","",IFERROR(G448*'Paramètres'!$B$14,0))</f>
        <v/>
      </c>
      <c r="J448" s="26">
        <f>IF(A448="","",IFERROR(G448+H448+I448,0))</f>
        <v/>
      </c>
      <c r="K448" s="27">
        <f>IF(B448="","",IFERROR(B448+'Paramètres'!$B$15,""))</f>
        <v/>
      </c>
      <c r="L448" s="26">
        <f>IF(A448="","",IFERROR(SUMIFS('Paiements'!$G$5:$G$504,'Paiements'!$C$5:$C$504,A448),0))</f>
        <v/>
      </c>
      <c r="M448" s="26">
        <f>IF(A448="","",IFERROR(MAX(0,J448-L448),0))</f>
        <v/>
      </c>
      <c r="N448" s="28">
        <f>IF(A448="","",IFERROR(IF(M448&lt;=0,"Payée",IF(L448&gt;0,"Partiellement payée",IF(K448&lt;TODAY(),"En retard",IF(K448=TODAY(),"Échue","À venir")))),""))</f>
        <v/>
      </c>
      <c r="O448" s="29">
        <f>IF(K448="","",IFERROR(K448-TODAY(),""))</f>
        <v/>
      </c>
      <c r="P448" s="24" t="n"/>
    </row>
    <row r="449">
      <c r="A449" s="22" t="n"/>
      <c r="B449" s="23" t="n"/>
      <c r="C449" s="24" t="n"/>
      <c r="D449" s="22" t="n"/>
      <c r="E449" s="22" t="n"/>
      <c r="F449" s="24" t="n"/>
      <c r="G449" s="25" t="n"/>
      <c r="H449" s="26">
        <f>IF(A449="","",IFERROR(G449*'Paramètres'!$B$13,0))</f>
        <v/>
      </c>
      <c r="I449" s="26">
        <f>IF(A449="","",IFERROR(G449*'Paramètres'!$B$14,0))</f>
        <v/>
      </c>
      <c r="J449" s="26">
        <f>IF(A449="","",IFERROR(G449+H449+I449,0))</f>
        <v/>
      </c>
      <c r="K449" s="27">
        <f>IF(B449="","",IFERROR(B449+'Paramètres'!$B$15,""))</f>
        <v/>
      </c>
      <c r="L449" s="26">
        <f>IF(A449="","",IFERROR(SUMIFS('Paiements'!$G$5:$G$504,'Paiements'!$C$5:$C$504,A449),0))</f>
        <v/>
      </c>
      <c r="M449" s="26">
        <f>IF(A449="","",IFERROR(MAX(0,J449-L449),0))</f>
        <v/>
      </c>
      <c r="N449" s="28">
        <f>IF(A449="","",IFERROR(IF(M449&lt;=0,"Payée",IF(L449&gt;0,"Partiellement payée",IF(K449&lt;TODAY(),"En retard",IF(K449=TODAY(),"Échue","À venir")))),""))</f>
        <v/>
      </c>
      <c r="O449" s="29">
        <f>IF(K449="","",IFERROR(K449-TODAY(),""))</f>
        <v/>
      </c>
      <c r="P449" s="24" t="n"/>
    </row>
    <row r="450">
      <c r="A450" s="22" t="n"/>
      <c r="B450" s="23" t="n"/>
      <c r="C450" s="24" t="n"/>
      <c r="D450" s="22" t="n"/>
      <c r="E450" s="22" t="n"/>
      <c r="F450" s="24" t="n"/>
      <c r="G450" s="25" t="n"/>
      <c r="H450" s="26">
        <f>IF(A450="","",IFERROR(G450*'Paramètres'!$B$13,0))</f>
        <v/>
      </c>
      <c r="I450" s="26">
        <f>IF(A450="","",IFERROR(G450*'Paramètres'!$B$14,0))</f>
        <v/>
      </c>
      <c r="J450" s="26">
        <f>IF(A450="","",IFERROR(G450+H450+I450,0))</f>
        <v/>
      </c>
      <c r="K450" s="27">
        <f>IF(B450="","",IFERROR(B450+'Paramètres'!$B$15,""))</f>
        <v/>
      </c>
      <c r="L450" s="26">
        <f>IF(A450="","",IFERROR(SUMIFS('Paiements'!$G$5:$G$504,'Paiements'!$C$5:$C$504,A450),0))</f>
        <v/>
      </c>
      <c r="M450" s="26">
        <f>IF(A450="","",IFERROR(MAX(0,J450-L450),0))</f>
        <v/>
      </c>
      <c r="N450" s="28">
        <f>IF(A450="","",IFERROR(IF(M450&lt;=0,"Payée",IF(L450&gt;0,"Partiellement payée",IF(K450&lt;TODAY(),"En retard",IF(K450=TODAY(),"Échue","À venir")))),""))</f>
        <v/>
      </c>
      <c r="O450" s="29">
        <f>IF(K450="","",IFERROR(K450-TODAY(),""))</f>
        <v/>
      </c>
      <c r="P450" s="24" t="n"/>
    </row>
    <row r="451">
      <c r="A451" s="22" t="n"/>
      <c r="B451" s="23" t="n"/>
      <c r="C451" s="24" t="n"/>
      <c r="D451" s="22" t="n"/>
      <c r="E451" s="22" t="n"/>
      <c r="F451" s="24" t="n"/>
      <c r="G451" s="25" t="n"/>
      <c r="H451" s="26">
        <f>IF(A451="","",IFERROR(G451*'Paramètres'!$B$13,0))</f>
        <v/>
      </c>
      <c r="I451" s="26">
        <f>IF(A451="","",IFERROR(G451*'Paramètres'!$B$14,0))</f>
        <v/>
      </c>
      <c r="J451" s="26">
        <f>IF(A451="","",IFERROR(G451+H451+I451,0))</f>
        <v/>
      </c>
      <c r="K451" s="27">
        <f>IF(B451="","",IFERROR(B451+'Paramètres'!$B$15,""))</f>
        <v/>
      </c>
      <c r="L451" s="26">
        <f>IF(A451="","",IFERROR(SUMIFS('Paiements'!$G$5:$G$504,'Paiements'!$C$5:$C$504,A451),0))</f>
        <v/>
      </c>
      <c r="M451" s="26">
        <f>IF(A451="","",IFERROR(MAX(0,J451-L451),0))</f>
        <v/>
      </c>
      <c r="N451" s="28">
        <f>IF(A451="","",IFERROR(IF(M451&lt;=0,"Payée",IF(L451&gt;0,"Partiellement payée",IF(K451&lt;TODAY(),"En retard",IF(K451=TODAY(),"Échue","À venir")))),""))</f>
        <v/>
      </c>
      <c r="O451" s="29">
        <f>IF(K451="","",IFERROR(K451-TODAY(),""))</f>
        <v/>
      </c>
      <c r="P451" s="24" t="n"/>
    </row>
    <row r="452">
      <c r="A452" s="22" t="n"/>
      <c r="B452" s="23" t="n"/>
      <c r="C452" s="24" t="n"/>
      <c r="D452" s="22" t="n"/>
      <c r="E452" s="22" t="n"/>
      <c r="F452" s="24" t="n"/>
      <c r="G452" s="25" t="n"/>
      <c r="H452" s="26">
        <f>IF(A452="","",IFERROR(G452*'Paramètres'!$B$13,0))</f>
        <v/>
      </c>
      <c r="I452" s="26">
        <f>IF(A452="","",IFERROR(G452*'Paramètres'!$B$14,0))</f>
        <v/>
      </c>
      <c r="J452" s="26">
        <f>IF(A452="","",IFERROR(G452+H452+I452,0))</f>
        <v/>
      </c>
      <c r="K452" s="27">
        <f>IF(B452="","",IFERROR(B452+'Paramètres'!$B$15,""))</f>
        <v/>
      </c>
      <c r="L452" s="26">
        <f>IF(A452="","",IFERROR(SUMIFS('Paiements'!$G$5:$G$504,'Paiements'!$C$5:$C$504,A452),0))</f>
        <v/>
      </c>
      <c r="M452" s="26">
        <f>IF(A452="","",IFERROR(MAX(0,J452-L452),0))</f>
        <v/>
      </c>
      <c r="N452" s="28">
        <f>IF(A452="","",IFERROR(IF(M452&lt;=0,"Payée",IF(L452&gt;0,"Partiellement payée",IF(K452&lt;TODAY(),"En retard",IF(K452=TODAY(),"Échue","À venir")))),""))</f>
        <v/>
      </c>
      <c r="O452" s="29">
        <f>IF(K452="","",IFERROR(K452-TODAY(),""))</f>
        <v/>
      </c>
      <c r="P452" s="24" t="n"/>
    </row>
    <row r="453">
      <c r="A453" s="22" t="n"/>
      <c r="B453" s="23" t="n"/>
      <c r="C453" s="24" t="n"/>
      <c r="D453" s="22" t="n"/>
      <c r="E453" s="22" t="n"/>
      <c r="F453" s="24" t="n"/>
      <c r="G453" s="25" t="n"/>
      <c r="H453" s="26">
        <f>IF(A453="","",IFERROR(G453*'Paramètres'!$B$13,0))</f>
        <v/>
      </c>
      <c r="I453" s="26">
        <f>IF(A453="","",IFERROR(G453*'Paramètres'!$B$14,0))</f>
        <v/>
      </c>
      <c r="J453" s="26">
        <f>IF(A453="","",IFERROR(G453+H453+I453,0))</f>
        <v/>
      </c>
      <c r="K453" s="27">
        <f>IF(B453="","",IFERROR(B453+'Paramètres'!$B$15,""))</f>
        <v/>
      </c>
      <c r="L453" s="26">
        <f>IF(A453="","",IFERROR(SUMIFS('Paiements'!$G$5:$G$504,'Paiements'!$C$5:$C$504,A453),0))</f>
        <v/>
      </c>
      <c r="M453" s="26">
        <f>IF(A453="","",IFERROR(MAX(0,J453-L453),0))</f>
        <v/>
      </c>
      <c r="N453" s="28">
        <f>IF(A453="","",IFERROR(IF(M453&lt;=0,"Payée",IF(L453&gt;0,"Partiellement payée",IF(K453&lt;TODAY(),"En retard",IF(K453=TODAY(),"Échue","À venir")))),""))</f>
        <v/>
      </c>
      <c r="O453" s="29">
        <f>IF(K453="","",IFERROR(K453-TODAY(),""))</f>
        <v/>
      </c>
      <c r="P453" s="24" t="n"/>
    </row>
    <row r="454">
      <c r="A454" s="22" t="n"/>
      <c r="B454" s="23" t="n"/>
      <c r="C454" s="24" t="n"/>
      <c r="D454" s="22" t="n"/>
      <c r="E454" s="22" t="n"/>
      <c r="F454" s="24" t="n"/>
      <c r="G454" s="25" t="n"/>
      <c r="H454" s="26">
        <f>IF(A454="","",IFERROR(G454*'Paramètres'!$B$13,0))</f>
        <v/>
      </c>
      <c r="I454" s="26">
        <f>IF(A454="","",IFERROR(G454*'Paramètres'!$B$14,0))</f>
        <v/>
      </c>
      <c r="J454" s="26">
        <f>IF(A454="","",IFERROR(G454+H454+I454,0))</f>
        <v/>
      </c>
      <c r="K454" s="27">
        <f>IF(B454="","",IFERROR(B454+'Paramètres'!$B$15,""))</f>
        <v/>
      </c>
      <c r="L454" s="26">
        <f>IF(A454="","",IFERROR(SUMIFS('Paiements'!$G$5:$G$504,'Paiements'!$C$5:$C$504,A454),0))</f>
        <v/>
      </c>
      <c r="M454" s="26">
        <f>IF(A454="","",IFERROR(MAX(0,J454-L454),0))</f>
        <v/>
      </c>
      <c r="N454" s="28">
        <f>IF(A454="","",IFERROR(IF(M454&lt;=0,"Payée",IF(L454&gt;0,"Partiellement payée",IF(K454&lt;TODAY(),"En retard",IF(K454=TODAY(),"Échue","À venir")))),""))</f>
        <v/>
      </c>
      <c r="O454" s="29">
        <f>IF(K454="","",IFERROR(K454-TODAY(),""))</f>
        <v/>
      </c>
      <c r="P454" s="24" t="n"/>
    </row>
    <row r="455">
      <c r="A455" s="22" t="n"/>
      <c r="B455" s="23" t="n"/>
      <c r="C455" s="24" t="n"/>
      <c r="D455" s="22" t="n"/>
      <c r="E455" s="22" t="n"/>
      <c r="F455" s="24" t="n"/>
      <c r="G455" s="25" t="n"/>
      <c r="H455" s="26">
        <f>IF(A455="","",IFERROR(G455*'Paramètres'!$B$13,0))</f>
        <v/>
      </c>
      <c r="I455" s="26">
        <f>IF(A455="","",IFERROR(G455*'Paramètres'!$B$14,0))</f>
        <v/>
      </c>
      <c r="J455" s="26">
        <f>IF(A455="","",IFERROR(G455+H455+I455,0))</f>
        <v/>
      </c>
      <c r="K455" s="27">
        <f>IF(B455="","",IFERROR(B455+'Paramètres'!$B$15,""))</f>
        <v/>
      </c>
      <c r="L455" s="26">
        <f>IF(A455="","",IFERROR(SUMIFS('Paiements'!$G$5:$G$504,'Paiements'!$C$5:$C$504,A455),0))</f>
        <v/>
      </c>
      <c r="M455" s="26">
        <f>IF(A455="","",IFERROR(MAX(0,J455-L455),0))</f>
        <v/>
      </c>
      <c r="N455" s="28">
        <f>IF(A455="","",IFERROR(IF(M455&lt;=0,"Payée",IF(L455&gt;0,"Partiellement payée",IF(K455&lt;TODAY(),"En retard",IF(K455=TODAY(),"Échue","À venir")))),""))</f>
        <v/>
      </c>
      <c r="O455" s="29">
        <f>IF(K455="","",IFERROR(K455-TODAY(),""))</f>
        <v/>
      </c>
      <c r="P455" s="24" t="n"/>
    </row>
    <row r="456">
      <c r="A456" s="22" t="n"/>
      <c r="B456" s="23" t="n"/>
      <c r="C456" s="24" t="n"/>
      <c r="D456" s="22" t="n"/>
      <c r="E456" s="22" t="n"/>
      <c r="F456" s="24" t="n"/>
      <c r="G456" s="25" t="n"/>
      <c r="H456" s="26">
        <f>IF(A456="","",IFERROR(G456*'Paramètres'!$B$13,0))</f>
        <v/>
      </c>
      <c r="I456" s="26">
        <f>IF(A456="","",IFERROR(G456*'Paramètres'!$B$14,0))</f>
        <v/>
      </c>
      <c r="J456" s="26">
        <f>IF(A456="","",IFERROR(G456+H456+I456,0))</f>
        <v/>
      </c>
      <c r="K456" s="27">
        <f>IF(B456="","",IFERROR(B456+'Paramètres'!$B$15,""))</f>
        <v/>
      </c>
      <c r="L456" s="26">
        <f>IF(A456="","",IFERROR(SUMIFS('Paiements'!$G$5:$G$504,'Paiements'!$C$5:$C$504,A456),0))</f>
        <v/>
      </c>
      <c r="M456" s="26">
        <f>IF(A456="","",IFERROR(MAX(0,J456-L456),0))</f>
        <v/>
      </c>
      <c r="N456" s="28">
        <f>IF(A456="","",IFERROR(IF(M456&lt;=0,"Payée",IF(L456&gt;0,"Partiellement payée",IF(K456&lt;TODAY(),"En retard",IF(K456=TODAY(),"Échue","À venir")))),""))</f>
        <v/>
      </c>
      <c r="O456" s="29">
        <f>IF(K456="","",IFERROR(K456-TODAY(),""))</f>
        <v/>
      </c>
      <c r="P456" s="24" t="n"/>
    </row>
    <row r="457">
      <c r="A457" s="22" t="n"/>
      <c r="B457" s="23" t="n"/>
      <c r="C457" s="24" t="n"/>
      <c r="D457" s="22" t="n"/>
      <c r="E457" s="22" t="n"/>
      <c r="F457" s="24" t="n"/>
      <c r="G457" s="25" t="n"/>
      <c r="H457" s="26">
        <f>IF(A457="","",IFERROR(G457*'Paramètres'!$B$13,0))</f>
        <v/>
      </c>
      <c r="I457" s="26">
        <f>IF(A457="","",IFERROR(G457*'Paramètres'!$B$14,0))</f>
        <v/>
      </c>
      <c r="J457" s="26">
        <f>IF(A457="","",IFERROR(G457+H457+I457,0))</f>
        <v/>
      </c>
      <c r="K457" s="27">
        <f>IF(B457="","",IFERROR(B457+'Paramètres'!$B$15,""))</f>
        <v/>
      </c>
      <c r="L457" s="26">
        <f>IF(A457="","",IFERROR(SUMIFS('Paiements'!$G$5:$G$504,'Paiements'!$C$5:$C$504,A457),0))</f>
        <v/>
      </c>
      <c r="M457" s="26">
        <f>IF(A457="","",IFERROR(MAX(0,J457-L457),0))</f>
        <v/>
      </c>
      <c r="N457" s="28">
        <f>IF(A457="","",IFERROR(IF(M457&lt;=0,"Payée",IF(L457&gt;0,"Partiellement payée",IF(K457&lt;TODAY(),"En retard",IF(K457=TODAY(),"Échue","À venir")))),""))</f>
        <v/>
      </c>
      <c r="O457" s="29">
        <f>IF(K457="","",IFERROR(K457-TODAY(),""))</f>
        <v/>
      </c>
      <c r="P457" s="24" t="n"/>
    </row>
    <row r="458">
      <c r="A458" s="22" t="n"/>
      <c r="B458" s="23" t="n"/>
      <c r="C458" s="24" t="n"/>
      <c r="D458" s="22" t="n"/>
      <c r="E458" s="22" t="n"/>
      <c r="F458" s="24" t="n"/>
      <c r="G458" s="25" t="n"/>
      <c r="H458" s="26">
        <f>IF(A458="","",IFERROR(G458*'Paramètres'!$B$13,0))</f>
        <v/>
      </c>
      <c r="I458" s="26">
        <f>IF(A458="","",IFERROR(G458*'Paramètres'!$B$14,0))</f>
        <v/>
      </c>
      <c r="J458" s="26">
        <f>IF(A458="","",IFERROR(G458+H458+I458,0))</f>
        <v/>
      </c>
      <c r="K458" s="27">
        <f>IF(B458="","",IFERROR(B458+'Paramètres'!$B$15,""))</f>
        <v/>
      </c>
      <c r="L458" s="26">
        <f>IF(A458="","",IFERROR(SUMIFS('Paiements'!$G$5:$G$504,'Paiements'!$C$5:$C$504,A458),0))</f>
        <v/>
      </c>
      <c r="M458" s="26">
        <f>IF(A458="","",IFERROR(MAX(0,J458-L458),0))</f>
        <v/>
      </c>
      <c r="N458" s="28">
        <f>IF(A458="","",IFERROR(IF(M458&lt;=0,"Payée",IF(L458&gt;0,"Partiellement payée",IF(K458&lt;TODAY(),"En retard",IF(K458=TODAY(),"Échue","À venir")))),""))</f>
        <v/>
      </c>
      <c r="O458" s="29">
        <f>IF(K458="","",IFERROR(K458-TODAY(),""))</f>
        <v/>
      </c>
      <c r="P458" s="24" t="n"/>
    </row>
    <row r="459">
      <c r="A459" s="22" t="n"/>
      <c r="B459" s="23" t="n"/>
      <c r="C459" s="24" t="n"/>
      <c r="D459" s="22" t="n"/>
      <c r="E459" s="22" t="n"/>
      <c r="F459" s="24" t="n"/>
      <c r="G459" s="25" t="n"/>
      <c r="H459" s="26">
        <f>IF(A459="","",IFERROR(G459*'Paramètres'!$B$13,0))</f>
        <v/>
      </c>
      <c r="I459" s="26">
        <f>IF(A459="","",IFERROR(G459*'Paramètres'!$B$14,0))</f>
        <v/>
      </c>
      <c r="J459" s="26">
        <f>IF(A459="","",IFERROR(G459+H459+I459,0))</f>
        <v/>
      </c>
      <c r="K459" s="27">
        <f>IF(B459="","",IFERROR(B459+'Paramètres'!$B$15,""))</f>
        <v/>
      </c>
      <c r="L459" s="26">
        <f>IF(A459="","",IFERROR(SUMIFS('Paiements'!$G$5:$G$504,'Paiements'!$C$5:$C$504,A459),0))</f>
        <v/>
      </c>
      <c r="M459" s="26">
        <f>IF(A459="","",IFERROR(MAX(0,J459-L459),0))</f>
        <v/>
      </c>
      <c r="N459" s="28">
        <f>IF(A459="","",IFERROR(IF(M459&lt;=0,"Payée",IF(L459&gt;0,"Partiellement payée",IF(K459&lt;TODAY(),"En retard",IF(K459=TODAY(),"Échue","À venir")))),""))</f>
        <v/>
      </c>
      <c r="O459" s="29">
        <f>IF(K459="","",IFERROR(K459-TODAY(),""))</f>
        <v/>
      </c>
      <c r="P459" s="24" t="n"/>
    </row>
    <row r="460">
      <c r="A460" s="22" t="n"/>
      <c r="B460" s="23" t="n"/>
      <c r="C460" s="24" t="n"/>
      <c r="D460" s="22" t="n"/>
      <c r="E460" s="22" t="n"/>
      <c r="F460" s="24" t="n"/>
      <c r="G460" s="25" t="n"/>
      <c r="H460" s="26">
        <f>IF(A460="","",IFERROR(G460*'Paramètres'!$B$13,0))</f>
        <v/>
      </c>
      <c r="I460" s="26">
        <f>IF(A460="","",IFERROR(G460*'Paramètres'!$B$14,0))</f>
        <v/>
      </c>
      <c r="J460" s="26">
        <f>IF(A460="","",IFERROR(G460+H460+I460,0))</f>
        <v/>
      </c>
      <c r="K460" s="27">
        <f>IF(B460="","",IFERROR(B460+'Paramètres'!$B$15,""))</f>
        <v/>
      </c>
      <c r="L460" s="26">
        <f>IF(A460="","",IFERROR(SUMIFS('Paiements'!$G$5:$G$504,'Paiements'!$C$5:$C$504,A460),0))</f>
        <v/>
      </c>
      <c r="M460" s="26">
        <f>IF(A460="","",IFERROR(MAX(0,J460-L460),0))</f>
        <v/>
      </c>
      <c r="N460" s="28">
        <f>IF(A460="","",IFERROR(IF(M460&lt;=0,"Payée",IF(L460&gt;0,"Partiellement payée",IF(K460&lt;TODAY(),"En retard",IF(K460=TODAY(),"Échue","À venir")))),""))</f>
        <v/>
      </c>
      <c r="O460" s="29">
        <f>IF(K460="","",IFERROR(K460-TODAY(),""))</f>
        <v/>
      </c>
      <c r="P460" s="24" t="n"/>
    </row>
    <row r="461">
      <c r="A461" s="22" t="n"/>
      <c r="B461" s="23" t="n"/>
      <c r="C461" s="24" t="n"/>
      <c r="D461" s="22" t="n"/>
      <c r="E461" s="22" t="n"/>
      <c r="F461" s="24" t="n"/>
      <c r="G461" s="25" t="n"/>
      <c r="H461" s="26">
        <f>IF(A461="","",IFERROR(G461*'Paramètres'!$B$13,0))</f>
        <v/>
      </c>
      <c r="I461" s="26">
        <f>IF(A461="","",IFERROR(G461*'Paramètres'!$B$14,0))</f>
        <v/>
      </c>
      <c r="J461" s="26">
        <f>IF(A461="","",IFERROR(G461+H461+I461,0))</f>
        <v/>
      </c>
      <c r="K461" s="27">
        <f>IF(B461="","",IFERROR(B461+'Paramètres'!$B$15,""))</f>
        <v/>
      </c>
      <c r="L461" s="26">
        <f>IF(A461="","",IFERROR(SUMIFS('Paiements'!$G$5:$G$504,'Paiements'!$C$5:$C$504,A461),0))</f>
        <v/>
      </c>
      <c r="M461" s="26">
        <f>IF(A461="","",IFERROR(MAX(0,J461-L461),0))</f>
        <v/>
      </c>
      <c r="N461" s="28">
        <f>IF(A461="","",IFERROR(IF(M461&lt;=0,"Payée",IF(L461&gt;0,"Partiellement payée",IF(K461&lt;TODAY(),"En retard",IF(K461=TODAY(),"Échue","À venir")))),""))</f>
        <v/>
      </c>
      <c r="O461" s="29">
        <f>IF(K461="","",IFERROR(K461-TODAY(),""))</f>
        <v/>
      </c>
      <c r="P461" s="24" t="n"/>
    </row>
    <row r="462">
      <c r="A462" s="22" t="n"/>
      <c r="B462" s="23" t="n"/>
      <c r="C462" s="24" t="n"/>
      <c r="D462" s="22" t="n"/>
      <c r="E462" s="22" t="n"/>
      <c r="F462" s="24" t="n"/>
      <c r="G462" s="25" t="n"/>
      <c r="H462" s="26">
        <f>IF(A462="","",IFERROR(G462*'Paramètres'!$B$13,0))</f>
        <v/>
      </c>
      <c r="I462" s="26">
        <f>IF(A462="","",IFERROR(G462*'Paramètres'!$B$14,0))</f>
        <v/>
      </c>
      <c r="J462" s="26">
        <f>IF(A462="","",IFERROR(G462+H462+I462,0))</f>
        <v/>
      </c>
      <c r="K462" s="27">
        <f>IF(B462="","",IFERROR(B462+'Paramètres'!$B$15,""))</f>
        <v/>
      </c>
      <c r="L462" s="26">
        <f>IF(A462="","",IFERROR(SUMIFS('Paiements'!$G$5:$G$504,'Paiements'!$C$5:$C$504,A462),0))</f>
        <v/>
      </c>
      <c r="M462" s="26">
        <f>IF(A462="","",IFERROR(MAX(0,J462-L462),0))</f>
        <v/>
      </c>
      <c r="N462" s="28">
        <f>IF(A462="","",IFERROR(IF(M462&lt;=0,"Payée",IF(L462&gt;0,"Partiellement payée",IF(K462&lt;TODAY(),"En retard",IF(K462=TODAY(),"Échue","À venir")))),""))</f>
        <v/>
      </c>
      <c r="O462" s="29">
        <f>IF(K462="","",IFERROR(K462-TODAY(),""))</f>
        <v/>
      </c>
      <c r="P462" s="24" t="n"/>
    </row>
    <row r="463">
      <c r="A463" s="22" t="n"/>
      <c r="B463" s="23" t="n"/>
      <c r="C463" s="24" t="n"/>
      <c r="D463" s="22" t="n"/>
      <c r="E463" s="22" t="n"/>
      <c r="F463" s="24" t="n"/>
      <c r="G463" s="25" t="n"/>
      <c r="H463" s="26">
        <f>IF(A463="","",IFERROR(G463*'Paramètres'!$B$13,0))</f>
        <v/>
      </c>
      <c r="I463" s="26">
        <f>IF(A463="","",IFERROR(G463*'Paramètres'!$B$14,0))</f>
        <v/>
      </c>
      <c r="J463" s="26">
        <f>IF(A463="","",IFERROR(G463+H463+I463,0))</f>
        <v/>
      </c>
      <c r="K463" s="27">
        <f>IF(B463="","",IFERROR(B463+'Paramètres'!$B$15,""))</f>
        <v/>
      </c>
      <c r="L463" s="26">
        <f>IF(A463="","",IFERROR(SUMIFS('Paiements'!$G$5:$G$504,'Paiements'!$C$5:$C$504,A463),0))</f>
        <v/>
      </c>
      <c r="M463" s="26">
        <f>IF(A463="","",IFERROR(MAX(0,J463-L463),0))</f>
        <v/>
      </c>
      <c r="N463" s="28">
        <f>IF(A463="","",IFERROR(IF(M463&lt;=0,"Payée",IF(L463&gt;0,"Partiellement payée",IF(K463&lt;TODAY(),"En retard",IF(K463=TODAY(),"Échue","À venir")))),""))</f>
        <v/>
      </c>
      <c r="O463" s="29">
        <f>IF(K463="","",IFERROR(K463-TODAY(),""))</f>
        <v/>
      </c>
      <c r="P463" s="24" t="n"/>
    </row>
    <row r="464">
      <c r="A464" s="22" t="n"/>
      <c r="B464" s="23" t="n"/>
      <c r="C464" s="24" t="n"/>
      <c r="D464" s="22" t="n"/>
      <c r="E464" s="22" t="n"/>
      <c r="F464" s="24" t="n"/>
      <c r="G464" s="25" t="n"/>
      <c r="H464" s="26">
        <f>IF(A464="","",IFERROR(G464*'Paramètres'!$B$13,0))</f>
        <v/>
      </c>
      <c r="I464" s="26">
        <f>IF(A464="","",IFERROR(G464*'Paramètres'!$B$14,0))</f>
        <v/>
      </c>
      <c r="J464" s="26">
        <f>IF(A464="","",IFERROR(G464+H464+I464,0))</f>
        <v/>
      </c>
      <c r="K464" s="27">
        <f>IF(B464="","",IFERROR(B464+'Paramètres'!$B$15,""))</f>
        <v/>
      </c>
      <c r="L464" s="26">
        <f>IF(A464="","",IFERROR(SUMIFS('Paiements'!$G$5:$G$504,'Paiements'!$C$5:$C$504,A464),0))</f>
        <v/>
      </c>
      <c r="M464" s="26">
        <f>IF(A464="","",IFERROR(MAX(0,J464-L464),0))</f>
        <v/>
      </c>
      <c r="N464" s="28">
        <f>IF(A464="","",IFERROR(IF(M464&lt;=0,"Payée",IF(L464&gt;0,"Partiellement payée",IF(K464&lt;TODAY(),"En retard",IF(K464=TODAY(),"Échue","À venir")))),""))</f>
        <v/>
      </c>
      <c r="O464" s="29">
        <f>IF(K464="","",IFERROR(K464-TODAY(),""))</f>
        <v/>
      </c>
      <c r="P464" s="24" t="n"/>
    </row>
    <row r="465">
      <c r="A465" s="22" t="n"/>
      <c r="B465" s="23" t="n"/>
      <c r="C465" s="24" t="n"/>
      <c r="D465" s="22" t="n"/>
      <c r="E465" s="22" t="n"/>
      <c r="F465" s="24" t="n"/>
      <c r="G465" s="25" t="n"/>
      <c r="H465" s="26">
        <f>IF(A465="","",IFERROR(G465*'Paramètres'!$B$13,0))</f>
        <v/>
      </c>
      <c r="I465" s="26">
        <f>IF(A465="","",IFERROR(G465*'Paramètres'!$B$14,0))</f>
        <v/>
      </c>
      <c r="J465" s="26">
        <f>IF(A465="","",IFERROR(G465+H465+I465,0))</f>
        <v/>
      </c>
      <c r="K465" s="27">
        <f>IF(B465="","",IFERROR(B465+'Paramètres'!$B$15,""))</f>
        <v/>
      </c>
      <c r="L465" s="26">
        <f>IF(A465="","",IFERROR(SUMIFS('Paiements'!$G$5:$G$504,'Paiements'!$C$5:$C$504,A465),0))</f>
        <v/>
      </c>
      <c r="M465" s="26">
        <f>IF(A465="","",IFERROR(MAX(0,J465-L465),0))</f>
        <v/>
      </c>
      <c r="N465" s="28">
        <f>IF(A465="","",IFERROR(IF(M465&lt;=0,"Payée",IF(L465&gt;0,"Partiellement payée",IF(K465&lt;TODAY(),"En retard",IF(K465=TODAY(),"Échue","À venir")))),""))</f>
        <v/>
      </c>
      <c r="O465" s="29">
        <f>IF(K465="","",IFERROR(K465-TODAY(),""))</f>
        <v/>
      </c>
      <c r="P465" s="24" t="n"/>
    </row>
    <row r="466">
      <c r="A466" s="22" t="n"/>
      <c r="B466" s="23" t="n"/>
      <c r="C466" s="24" t="n"/>
      <c r="D466" s="22" t="n"/>
      <c r="E466" s="22" t="n"/>
      <c r="F466" s="24" t="n"/>
      <c r="G466" s="25" t="n"/>
      <c r="H466" s="26">
        <f>IF(A466="","",IFERROR(G466*'Paramètres'!$B$13,0))</f>
        <v/>
      </c>
      <c r="I466" s="26">
        <f>IF(A466="","",IFERROR(G466*'Paramètres'!$B$14,0))</f>
        <v/>
      </c>
      <c r="J466" s="26">
        <f>IF(A466="","",IFERROR(G466+H466+I466,0))</f>
        <v/>
      </c>
      <c r="K466" s="27">
        <f>IF(B466="","",IFERROR(B466+'Paramètres'!$B$15,""))</f>
        <v/>
      </c>
      <c r="L466" s="26">
        <f>IF(A466="","",IFERROR(SUMIFS('Paiements'!$G$5:$G$504,'Paiements'!$C$5:$C$504,A466),0))</f>
        <v/>
      </c>
      <c r="M466" s="26">
        <f>IF(A466="","",IFERROR(MAX(0,J466-L466),0))</f>
        <v/>
      </c>
      <c r="N466" s="28">
        <f>IF(A466="","",IFERROR(IF(M466&lt;=0,"Payée",IF(L466&gt;0,"Partiellement payée",IF(K466&lt;TODAY(),"En retard",IF(K466=TODAY(),"Échue","À venir")))),""))</f>
        <v/>
      </c>
      <c r="O466" s="29">
        <f>IF(K466="","",IFERROR(K466-TODAY(),""))</f>
        <v/>
      </c>
      <c r="P466" s="24" t="n"/>
    </row>
    <row r="467">
      <c r="A467" s="22" t="n"/>
      <c r="B467" s="23" t="n"/>
      <c r="C467" s="24" t="n"/>
      <c r="D467" s="22" t="n"/>
      <c r="E467" s="22" t="n"/>
      <c r="F467" s="24" t="n"/>
      <c r="G467" s="25" t="n"/>
      <c r="H467" s="26">
        <f>IF(A467="","",IFERROR(G467*'Paramètres'!$B$13,0))</f>
        <v/>
      </c>
      <c r="I467" s="26">
        <f>IF(A467="","",IFERROR(G467*'Paramètres'!$B$14,0))</f>
        <v/>
      </c>
      <c r="J467" s="26">
        <f>IF(A467="","",IFERROR(G467+H467+I467,0))</f>
        <v/>
      </c>
      <c r="K467" s="27">
        <f>IF(B467="","",IFERROR(B467+'Paramètres'!$B$15,""))</f>
        <v/>
      </c>
      <c r="L467" s="26">
        <f>IF(A467="","",IFERROR(SUMIFS('Paiements'!$G$5:$G$504,'Paiements'!$C$5:$C$504,A467),0))</f>
        <v/>
      </c>
      <c r="M467" s="26">
        <f>IF(A467="","",IFERROR(MAX(0,J467-L467),0))</f>
        <v/>
      </c>
      <c r="N467" s="28">
        <f>IF(A467="","",IFERROR(IF(M467&lt;=0,"Payée",IF(L467&gt;0,"Partiellement payée",IF(K467&lt;TODAY(),"En retard",IF(K467=TODAY(),"Échue","À venir")))),""))</f>
        <v/>
      </c>
      <c r="O467" s="29">
        <f>IF(K467="","",IFERROR(K467-TODAY(),""))</f>
        <v/>
      </c>
      <c r="P467" s="24" t="n"/>
    </row>
    <row r="468">
      <c r="A468" s="22" t="n"/>
      <c r="B468" s="23" t="n"/>
      <c r="C468" s="24" t="n"/>
      <c r="D468" s="22" t="n"/>
      <c r="E468" s="22" t="n"/>
      <c r="F468" s="24" t="n"/>
      <c r="G468" s="25" t="n"/>
      <c r="H468" s="26">
        <f>IF(A468="","",IFERROR(G468*'Paramètres'!$B$13,0))</f>
        <v/>
      </c>
      <c r="I468" s="26">
        <f>IF(A468="","",IFERROR(G468*'Paramètres'!$B$14,0))</f>
        <v/>
      </c>
      <c r="J468" s="26">
        <f>IF(A468="","",IFERROR(G468+H468+I468,0))</f>
        <v/>
      </c>
      <c r="K468" s="27">
        <f>IF(B468="","",IFERROR(B468+'Paramètres'!$B$15,""))</f>
        <v/>
      </c>
      <c r="L468" s="26">
        <f>IF(A468="","",IFERROR(SUMIFS('Paiements'!$G$5:$G$504,'Paiements'!$C$5:$C$504,A468),0))</f>
        <v/>
      </c>
      <c r="M468" s="26">
        <f>IF(A468="","",IFERROR(MAX(0,J468-L468),0))</f>
        <v/>
      </c>
      <c r="N468" s="28">
        <f>IF(A468="","",IFERROR(IF(M468&lt;=0,"Payée",IF(L468&gt;0,"Partiellement payée",IF(K468&lt;TODAY(),"En retard",IF(K468=TODAY(),"Échue","À venir")))),""))</f>
        <v/>
      </c>
      <c r="O468" s="29">
        <f>IF(K468="","",IFERROR(K468-TODAY(),""))</f>
        <v/>
      </c>
      <c r="P468" s="24" t="n"/>
    </row>
    <row r="469">
      <c r="A469" s="22" t="n"/>
      <c r="B469" s="23" t="n"/>
      <c r="C469" s="24" t="n"/>
      <c r="D469" s="22" t="n"/>
      <c r="E469" s="22" t="n"/>
      <c r="F469" s="24" t="n"/>
      <c r="G469" s="25" t="n"/>
      <c r="H469" s="26">
        <f>IF(A469="","",IFERROR(G469*'Paramètres'!$B$13,0))</f>
        <v/>
      </c>
      <c r="I469" s="26">
        <f>IF(A469="","",IFERROR(G469*'Paramètres'!$B$14,0))</f>
        <v/>
      </c>
      <c r="J469" s="26">
        <f>IF(A469="","",IFERROR(G469+H469+I469,0))</f>
        <v/>
      </c>
      <c r="K469" s="27">
        <f>IF(B469="","",IFERROR(B469+'Paramètres'!$B$15,""))</f>
        <v/>
      </c>
      <c r="L469" s="26">
        <f>IF(A469="","",IFERROR(SUMIFS('Paiements'!$G$5:$G$504,'Paiements'!$C$5:$C$504,A469),0))</f>
        <v/>
      </c>
      <c r="M469" s="26">
        <f>IF(A469="","",IFERROR(MAX(0,J469-L469),0))</f>
        <v/>
      </c>
      <c r="N469" s="28">
        <f>IF(A469="","",IFERROR(IF(M469&lt;=0,"Payée",IF(L469&gt;0,"Partiellement payée",IF(K469&lt;TODAY(),"En retard",IF(K469=TODAY(),"Échue","À venir")))),""))</f>
        <v/>
      </c>
      <c r="O469" s="29">
        <f>IF(K469="","",IFERROR(K469-TODAY(),""))</f>
        <v/>
      </c>
      <c r="P469" s="24" t="n"/>
    </row>
    <row r="470">
      <c r="A470" s="22" t="n"/>
      <c r="B470" s="23" t="n"/>
      <c r="C470" s="24" t="n"/>
      <c r="D470" s="22" t="n"/>
      <c r="E470" s="22" t="n"/>
      <c r="F470" s="24" t="n"/>
      <c r="G470" s="25" t="n"/>
      <c r="H470" s="26">
        <f>IF(A470="","",IFERROR(G470*'Paramètres'!$B$13,0))</f>
        <v/>
      </c>
      <c r="I470" s="26">
        <f>IF(A470="","",IFERROR(G470*'Paramètres'!$B$14,0))</f>
        <v/>
      </c>
      <c r="J470" s="26">
        <f>IF(A470="","",IFERROR(G470+H470+I470,0))</f>
        <v/>
      </c>
      <c r="K470" s="27">
        <f>IF(B470="","",IFERROR(B470+'Paramètres'!$B$15,""))</f>
        <v/>
      </c>
      <c r="L470" s="26">
        <f>IF(A470="","",IFERROR(SUMIFS('Paiements'!$G$5:$G$504,'Paiements'!$C$5:$C$504,A470),0))</f>
        <v/>
      </c>
      <c r="M470" s="26">
        <f>IF(A470="","",IFERROR(MAX(0,J470-L470),0))</f>
        <v/>
      </c>
      <c r="N470" s="28">
        <f>IF(A470="","",IFERROR(IF(M470&lt;=0,"Payée",IF(L470&gt;0,"Partiellement payée",IF(K470&lt;TODAY(),"En retard",IF(K470=TODAY(),"Échue","À venir")))),""))</f>
        <v/>
      </c>
      <c r="O470" s="29">
        <f>IF(K470="","",IFERROR(K470-TODAY(),""))</f>
        <v/>
      </c>
      <c r="P470" s="24" t="n"/>
    </row>
    <row r="471">
      <c r="A471" s="22" t="n"/>
      <c r="B471" s="23" t="n"/>
      <c r="C471" s="24" t="n"/>
      <c r="D471" s="22" t="n"/>
      <c r="E471" s="22" t="n"/>
      <c r="F471" s="24" t="n"/>
      <c r="G471" s="25" t="n"/>
      <c r="H471" s="26">
        <f>IF(A471="","",IFERROR(G471*'Paramètres'!$B$13,0))</f>
        <v/>
      </c>
      <c r="I471" s="26">
        <f>IF(A471="","",IFERROR(G471*'Paramètres'!$B$14,0))</f>
        <v/>
      </c>
      <c r="J471" s="26">
        <f>IF(A471="","",IFERROR(G471+H471+I471,0))</f>
        <v/>
      </c>
      <c r="K471" s="27">
        <f>IF(B471="","",IFERROR(B471+'Paramètres'!$B$15,""))</f>
        <v/>
      </c>
      <c r="L471" s="26">
        <f>IF(A471="","",IFERROR(SUMIFS('Paiements'!$G$5:$G$504,'Paiements'!$C$5:$C$504,A471),0))</f>
        <v/>
      </c>
      <c r="M471" s="26">
        <f>IF(A471="","",IFERROR(MAX(0,J471-L471),0))</f>
        <v/>
      </c>
      <c r="N471" s="28">
        <f>IF(A471="","",IFERROR(IF(M471&lt;=0,"Payée",IF(L471&gt;0,"Partiellement payée",IF(K471&lt;TODAY(),"En retard",IF(K471=TODAY(),"Échue","À venir")))),""))</f>
        <v/>
      </c>
      <c r="O471" s="29">
        <f>IF(K471="","",IFERROR(K471-TODAY(),""))</f>
        <v/>
      </c>
      <c r="P471" s="24" t="n"/>
    </row>
    <row r="472">
      <c r="A472" s="22" t="n"/>
      <c r="B472" s="23" t="n"/>
      <c r="C472" s="24" t="n"/>
      <c r="D472" s="22" t="n"/>
      <c r="E472" s="22" t="n"/>
      <c r="F472" s="24" t="n"/>
      <c r="G472" s="25" t="n"/>
      <c r="H472" s="26">
        <f>IF(A472="","",IFERROR(G472*'Paramètres'!$B$13,0))</f>
        <v/>
      </c>
      <c r="I472" s="26">
        <f>IF(A472="","",IFERROR(G472*'Paramètres'!$B$14,0))</f>
        <v/>
      </c>
      <c r="J472" s="26">
        <f>IF(A472="","",IFERROR(G472+H472+I472,0))</f>
        <v/>
      </c>
      <c r="K472" s="27">
        <f>IF(B472="","",IFERROR(B472+'Paramètres'!$B$15,""))</f>
        <v/>
      </c>
      <c r="L472" s="26">
        <f>IF(A472="","",IFERROR(SUMIFS('Paiements'!$G$5:$G$504,'Paiements'!$C$5:$C$504,A472),0))</f>
        <v/>
      </c>
      <c r="M472" s="26">
        <f>IF(A472="","",IFERROR(MAX(0,J472-L472),0))</f>
        <v/>
      </c>
      <c r="N472" s="28">
        <f>IF(A472="","",IFERROR(IF(M472&lt;=0,"Payée",IF(L472&gt;0,"Partiellement payée",IF(K472&lt;TODAY(),"En retard",IF(K472=TODAY(),"Échue","À venir")))),""))</f>
        <v/>
      </c>
      <c r="O472" s="29">
        <f>IF(K472="","",IFERROR(K472-TODAY(),""))</f>
        <v/>
      </c>
      <c r="P472" s="24" t="n"/>
    </row>
    <row r="473">
      <c r="A473" s="22" t="n"/>
      <c r="B473" s="23" t="n"/>
      <c r="C473" s="24" t="n"/>
      <c r="D473" s="22" t="n"/>
      <c r="E473" s="22" t="n"/>
      <c r="F473" s="24" t="n"/>
      <c r="G473" s="25" t="n"/>
      <c r="H473" s="26">
        <f>IF(A473="","",IFERROR(G473*'Paramètres'!$B$13,0))</f>
        <v/>
      </c>
      <c r="I473" s="26">
        <f>IF(A473="","",IFERROR(G473*'Paramètres'!$B$14,0))</f>
        <v/>
      </c>
      <c r="J473" s="26">
        <f>IF(A473="","",IFERROR(G473+H473+I473,0))</f>
        <v/>
      </c>
      <c r="K473" s="27">
        <f>IF(B473="","",IFERROR(B473+'Paramètres'!$B$15,""))</f>
        <v/>
      </c>
      <c r="L473" s="26">
        <f>IF(A473="","",IFERROR(SUMIFS('Paiements'!$G$5:$G$504,'Paiements'!$C$5:$C$504,A473),0))</f>
        <v/>
      </c>
      <c r="M473" s="26">
        <f>IF(A473="","",IFERROR(MAX(0,J473-L473),0))</f>
        <v/>
      </c>
      <c r="N473" s="28">
        <f>IF(A473="","",IFERROR(IF(M473&lt;=0,"Payée",IF(L473&gt;0,"Partiellement payée",IF(K473&lt;TODAY(),"En retard",IF(K473=TODAY(),"Échue","À venir")))),""))</f>
        <v/>
      </c>
      <c r="O473" s="29">
        <f>IF(K473="","",IFERROR(K473-TODAY(),""))</f>
        <v/>
      </c>
      <c r="P473" s="24" t="n"/>
    </row>
    <row r="474">
      <c r="A474" s="22" t="n"/>
      <c r="B474" s="23" t="n"/>
      <c r="C474" s="24" t="n"/>
      <c r="D474" s="22" t="n"/>
      <c r="E474" s="22" t="n"/>
      <c r="F474" s="24" t="n"/>
      <c r="G474" s="25" t="n"/>
      <c r="H474" s="26">
        <f>IF(A474="","",IFERROR(G474*'Paramètres'!$B$13,0))</f>
        <v/>
      </c>
      <c r="I474" s="26">
        <f>IF(A474="","",IFERROR(G474*'Paramètres'!$B$14,0))</f>
        <v/>
      </c>
      <c r="J474" s="26">
        <f>IF(A474="","",IFERROR(G474+H474+I474,0))</f>
        <v/>
      </c>
      <c r="K474" s="27">
        <f>IF(B474="","",IFERROR(B474+'Paramètres'!$B$15,""))</f>
        <v/>
      </c>
      <c r="L474" s="26">
        <f>IF(A474="","",IFERROR(SUMIFS('Paiements'!$G$5:$G$504,'Paiements'!$C$5:$C$504,A474),0))</f>
        <v/>
      </c>
      <c r="M474" s="26">
        <f>IF(A474="","",IFERROR(MAX(0,J474-L474),0))</f>
        <v/>
      </c>
      <c r="N474" s="28">
        <f>IF(A474="","",IFERROR(IF(M474&lt;=0,"Payée",IF(L474&gt;0,"Partiellement payée",IF(K474&lt;TODAY(),"En retard",IF(K474=TODAY(),"Échue","À venir")))),""))</f>
        <v/>
      </c>
      <c r="O474" s="29">
        <f>IF(K474="","",IFERROR(K474-TODAY(),""))</f>
        <v/>
      </c>
      <c r="P474" s="24" t="n"/>
    </row>
    <row r="475">
      <c r="A475" s="22" t="n"/>
      <c r="B475" s="23" t="n"/>
      <c r="C475" s="24" t="n"/>
      <c r="D475" s="22" t="n"/>
      <c r="E475" s="22" t="n"/>
      <c r="F475" s="24" t="n"/>
      <c r="G475" s="25" t="n"/>
      <c r="H475" s="26">
        <f>IF(A475="","",IFERROR(G475*'Paramètres'!$B$13,0))</f>
        <v/>
      </c>
      <c r="I475" s="26">
        <f>IF(A475="","",IFERROR(G475*'Paramètres'!$B$14,0))</f>
        <v/>
      </c>
      <c r="J475" s="26">
        <f>IF(A475="","",IFERROR(G475+H475+I475,0))</f>
        <v/>
      </c>
      <c r="K475" s="27">
        <f>IF(B475="","",IFERROR(B475+'Paramètres'!$B$15,""))</f>
        <v/>
      </c>
      <c r="L475" s="26">
        <f>IF(A475="","",IFERROR(SUMIFS('Paiements'!$G$5:$G$504,'Paiements'!$C$5:$C$504,A475),0))</f>
        <v/>
      </c>
      <c r="M475" s="26">
        <f>IF(A475="","",IFERROR(MAX(0,J475-L475),0))</f>
        <v/>
      </c>
      <c r="N475" s="28">
        <f>IF(A475="","",IFERROR(IF(M475&lt;=0,"Payée",IF(L475&gt;0,"Partiellement payée",IF(K475&lt;TODAY(),"En retard",IF(K475=TODAY(),"Échue","À venir")))),""))</f>
        <v/>
      </c>
      <c r="O475" s="29">
        <f>IF(K475="","",IFERROR(K475-TODAY(),""))</f>
        <v/>
      </c>
      <c r="P475" s="24" t="n"/>
    </row>
    <row r="476">
      <c r="A476" s="22" t="n"/>
      <c r="B476" s="23" t="n"/>
      <c r="C476" s="24" t="n"/>
      <c r="D476" s="22" t="n"/>
      <c r="E476" s="22" t="n"/>
      <c r="F476" s="24" t="n"/>
      <c r="G476" s="25" t="n"/>
      <c r="H476" s="26">
        <f>IF(A476="","",IFERROR(G476*'Paramètres'!$B$13,0))</f>
        <v/>
      </c>
      <c r="I476" s="26">
        <f>IF(A476="","",IFERROR(G476*'Paramètres'!$B$14,0))</f>
        <v/>
      </c>
      <c r="J476" s="26">
        <f>IF(A476="","",IFERROR(G476+H476+I476,0))</f>
        <v/>
      </c>
      <c r="K476" s="27">
        <f>IF(B476="","",IFERROR(B476+'Paramètres'!$B$15,""))</f>
        <v/>
      </c>
      <c r="L476" s="26">
        <f>IF(A476="","",IFERROR(SUMIFS('Paiements'!$G$5:$G$504,'Paiements'!$C$5:$C$504,A476),0))</f>
        <v/>
      </c>
      <c r="M476" s="26">
        <f>IF(A476="","",IFERROR(MAX(0,J476-L476),0))</f>
        <v/>
      </c>
      <c r="N476" s="28">
        <f>IF(A476="","",IFERROR(IF(M476&lt;=0,"Payée",IF(L476&gt;0,"Partiellement payée",IF(K476&lt;TODAY(),"En retard",IF(K476=TODAY(),"Échue","À venir")))),""))</f>
        <v/>
      </c>
      <c r="O476" s="29">
        <f>IF(K476="","",IFERROR(K476-TODAY(),""))</f>
        <v/>
      </c>
      <c r="P476" s="24" t="n"/>
    </row>
    <row r="477">
      <c r="A477" s="22" t="n"/>
      <c r="B477" s="23" t="n"/>
      <c r="C477" s="24" t="n"/>
      <c r="D477" s="22" t="n"/>
      <c r="E477" s="22" t="n"/>
      <c r="F477" s="24" t="n"/>
      <c r="G477" s="25" t="n"/>
      <c r="H477" s="26">
        <f>IF(A477="","",IFERROR(G477*'Paramètres'!$B$13,0))</f>
        <v/>
      </c>
      <c r="I477" s="26">
        <f>IF(A477="","",IFERROR(G477*'Paramètres'!$B$14,0))</f>
        <v/>
      </c>
      <c r="J477" s="26">
        <f>IF(A477="","",IFERROR(G477+H477+I477,0))</f>
        <v/>
      </c>
      <c r="K477" s="27">
        <f>IF(B477="","",IFERROR(B477+'Paramètres'!$B$15,""))</f>
        <v/>
      </c>
      <c r="L477" s="26">
        <f>IF(A477="","",IFERROR(SUMIFS('Paiements'!$G$5:$G$504,'Paiements'!$C$5:$C$504,A477),0))</f>
        <v/>
      </c>
      <c r="M477" s="26">
        <f>IF(A477="","",IFERROR(MAX(0,J477-L477),0))</f>
        <v/>
      </c>
      <c r="N477" s="28">
        <f>IF(A477="","",IFERROR(IF(M477&lt;=0,"Payée",IF(L477&gt;0,"Partiellement payée",IF(K477&lt;TODAY(),"En retard",IF(K477=TODAY(),"Échue","À venir")))),""))</f>
        <v/>
      </c>
      <c r="O477" s="29">
        <f>IF(K477="","",IFERROR(K477-TODAY(),""))</f>
        <v/>
      </c>
      <c r="P477" s="24" t="n"/>
    </row>
    <row r="478">
      <c r="A478" s="22" t="n"/>
      <c r="B478" s="23" t="n"/>
      <c r="C478" s="24" t="n"/>
      <c r="D478" s="22" t="n"/>
      <c r="E478" s="22" t="n"/>
      <c r="F478" s="24" t="n"/>
      <c r="G478" s="25" t="n"/>
      <c r="H478" s="26">
        <f>IF(A478="","",IFERROR(G478*'Paramètres'!$B$13,0))</f>
        <v/>
      </c>
      <c r="I478" s="26">
        <f>IF(A478="","",IFERROR(G478*'Paramètres'!$B$14,0))</f>
        <v/>
      </c>
      <c r="J478" s="26">
        <f>IF(A478="","",IFERROR(G478+H478+I478,0))</f>
        <v/>
      </c>
      <c r="K478" s="27">
        <f>IF(B478="","",IFERROR(B478+'Paramètres'!$B$15,""))</f>
        <v/>
      </c>
      <c r="L478" s="26">
        <f>IF(A478="","",IFERROR(SUMIFS('Paiements'!$G$5:$G$504,'Paiements'!$C$5:$C$504,A478),0))</f>
        <v/>
      </c>
      <c r="M478" s="26">
        <f>IF(A478="","",IFERROR(MAX(0,J478-L478),0))</f>
        <v/>
      </c>
      <c r="N478" s="28">
        <f>IF(A478="","",IFERROR(IF(M478&lt;=0,"Payée",IF(L478&gt;0,"Partiellement payée",IF(K478&lt;TODAY(),"En retard",IF(K478=TODAY(),"Échue","À venir")))),""))</f>
        <v/>
      </c>
      <c r="O478" s="29">
        <f>IF(K478="","",IFERROR(K478-TODAY(),""))</f>
        <v/>
      </c>
      <c r="P478" s="24" t="n"/>
    </row>
    <row r="479">
      <c r="A479" s="22" t="n"/>
      <c r="B479" s="23" t="n"/>
      <c r="C479" s="24" t="n"/>
      <c r="D479" s="22" t="n"/>
      <c r="E479" s="22" t="n"/>
      <c r="F479" s="24" t="n"/>
      <c r="G479" s="25" t="n"/>
      <c r="H479" s="26">
        <f>IF(A479="","",IFERROR(G479*'Paramètres'!$B$13,0))</f>
        <v/>
      </c>
      <c r="I479" s="26">
        <f>IF(A479="","",IFERROR(G479*'Paramètres'!$B$14,0))</f>
        <v/>
      </c>
      <c r="J479" s="26">
        <f>IF(A479="","",IFERROR(G479+H479+I479,0))</f>
        <v/>
      </c>
      <c r="K479" s="27">
        <f>IF(B479="","",IFERROR(B479+'Paramètres'!$B$15,""))</f>
        <v/>
      </c>
      <c r="L479" s="26">
        <f>IF(A479="","",IFERROR(SUMIFS('Paiements'!$G$5:$G$504,'Paiements'!$C$5:$C$504,A479),0))</f>
        <v/>
      </c>
      <c r="M479" s="26">
        <f>IF(A479="","",IFERROR(MAX(0,J479-L479),0))</f>
        <v/>
      </c>
      <c r="N479" s="28">
        <f>IF(A479="","",IFERROR(IF(M479&lt;=0,"Payée",IF(L479&gt;0,"Partiellement payée",IF(K479&lt;TODAY(),"En retard",IF(K479=TODAY(),"Échue","À venir")))),""))</f>
        <v/>
      </c>
      <c r="O479" s="29">
        <f>IF(K479="","",IFERROR(K479-TODAY(),""))</f>
        <v/>
      </c>
      <c r="P479" s="24" t="n"/>
    </row>
    <row r="480">
      <c r="A480" s="22" t="n"/>
      <c r="B480" s="23" t="n"/>
      <c r="C480" s="24" t="n"/>
      <c r="D480" s="22" t="n"/>
      <c r="E480" s="22" t="n"/>
      <c r="F480" s="24" t="n"/>
      <c r="G480" s="25" t="n"/>
      <c r="H480" s="26">
        <f>IF(A480="","",IFERROR(G480*'Paramètres'!$B$13,0))</f>
        <v/>
      </c>
      <c r="I480" s="26">
        <f>IF(A480="","",IFERROR(G480*'Paramètres'!$B$14,0))</f>
        <v/>
      </c>
      <c r="J480" s="26">
        <f>IF(A480="","",IFERROR(G480+H480+I480,0))</f>
        <v/>
      </c>
      <c r="K480" s="27">
        <f>IF(B480="","",IFERROR(B480+'Paramètres'!$B$15,""))</f>
        <v/>
      </c>
      <c r="L480" s="26">
        <f>IF(A480="","",IFERROR(SUMIFS('Paiements'!$G$5:$G$504,'Paiements'!$C$5:$C$504,A480),0))</f>
        <v/>
      </c>
      <c r="M480" s="26">
        <f>IF(A480="","",IFERROR(MAX(0,J480-L480),0))</f>
        <v/>
      </c>
      <c r="N480" s="28">
        <f>IF(A480="","",IFERROR(IF(M480&lt;=0,"Payée",IF(L480&gt;0,"Partiellement payée",IF(K480&lt;TODAY(),"En retard",IF(K480=TODAY(),"Échue","À venir")))),""))</f>
        <v/>
      </c>
      <c r="O480" s="29">
        <f>IF(K480="","",IFERROR(K480-TODAY(),""))</f>
        <v/>
      </c>
      <c r="P480" s="24" t="n"/>
    </row>
    <row r="481">
      <c r="A481" s="22" t="n"/>
      <c r="B481" s="23" t="n"/>
      <c r="C481" s="24" t="n"/>
      <c r="D481" s="22" t="n"/>
      <c r="E481" s="22" t="n"/>
      <c r="F481" s="24" t="n"/>
      <c r="G481" s="25" t="n"/>
      <c r="H481" s="26">
        <f>IF(A481="","",IFERROR(G481*'Paramètres'!$B$13,0))</f>
        <v/>
      </c>
      <c r="I481" s="26">
        <f>IF(A481="","",IFERROR(G481*'Paramètres'!$B$14,0))</f>
        <v/>
      </c>
      <c r="J481" s="26">
        <f>IF(A481="","",IFERROR(G481+H481+I481,0))</f>
        <v/>
      </c>
      <c r="K481" s="27">
        <f>IF(B481="","",IFERROR(B481+'Paramètres'!$B$15,""))</f>
        <v/>
      </c>
      <c r="L481" s="26">
        <f>IF(A481="","",IFERROR(SUMIFS('Paiements'!$G$5:$G$504,'Paiements'!$C$5:$C$504,A481),0))</f>
        <v/>
      </c>
      <c r="M481" s="26">
        <f>IF(A481="","",IFERROR(MAX(0,J481-L481),0))</f>
        <v/>
      </c>
      <c r="N481" s="28">
        <f>IF(A481="","",IFERROR(IF(M481&lt;=0,"Payée",IF(L481&gt;0,"Partiellement payée",IF(K481&lt;TODAY(),"En retard",IF(K481=TODAY(),"Échue","À venir")))),""))</f>
        <v/>
      </c>
      <c r="O481" s="29">
        <f>IF(K481="","",IFERROR(K481-TODAY(),""))</f>
        <v/>
      </c>
      <c r="P481" s="24" t="n"/>
    </row>
    <row r="482">
      <c r="A482" s="22" t="n"/>
      <c r="B482" s="23" t="n"/>
      <c r="C482" s="24" t="n"/>
      <c r="D482" s="22" t="n"/>
      <c r="E482" s="22" t="n"/>
      <c r="F482" s="24" t="n"/>
      <c r="G482" s="25" t="n"/>
      <c r="H482" s="26">
        <f>IF(A482="","",IFERROR(G482*'Paramètres'!$B$13,0))</f>
        <v/>
      </c>
      <c r="I482" s="26">
        <f>IF(A482="","",IFERROR(G482*'Paramètres'!$B$14,0))</f>
        <v/>
      </c>
      <c r="J482" s="26">
        <f>IF(A482="","",IFERROR(G482+H482+I482,0))</f>
        <v/>
      </c>
      <c r="K482" s="27">
        <f>IF(B482="","",IFERROR(B482+'Paramètres'!$B$15,""))</f>
        <v/>
      </c>
      <c r="L482" s="26">
        <f>IF(A482="","",IFERROR(SUMIFS('Paiements'!$G$5:$G$504,'Paiements'!$C$5:$C$504,A482),0))</f>
        <v/>
      </c>
      <c r="M482" s="26">
        <f>IF(A482="","",IFERROR(MAX(0,J482-L482),0))</f>
        <v/>
      </c>
      <c r="N482" s="28">
        <f>IF(A482="","",IFERROR(IF(M482&lt;=0,"Payée",IF(L482&gt;0,"Partiellement payée",IF(K482&lt;TODAY(),"En retard",IF(K482=TODAY(),"Échue","À venir")))),""))</f>
        <v/>
      </c>
      <c r="O482" s="29">
        <f>IF(K482="","",IFERROR(K482-TODAY(),""))</f>
        <v/>
      </c>
      <c r="P482" s="24" t="n"/>
    </row>
    <row r="483">
      <c r="A483" s="22" t="n"/>
      <c r="B483" s="23" t="n"/>
      <c r="C483" s="24" t="n"/>
      <c r="D483" s="22" t="n"/>
      <c r="E483" s="22" t="n"/>
      <c r="F483" s="24" t="n"/>
      <c r="G483" s="25" t="n"/>
      <c r="H483" s="26">
        <f>IF(A483="","",IFERROR(G483*'Paramètres'!$B$13,0))</f>
        <v/>
      </c>
      <c r="I483" s="26">
        <f>IF(A483="","",IFERROR(G483*'Paramètres'!$B$14,0))</f>
        <v/>
      </c>
      <c r="J483" s="26">
        <f>IF(A483="","",IFERROR(G483+H483+I483,0))</f>
        <v/>
      </c>
      <c r="K483" s="27">
        <f>IF(B483="","",IFERROR(B483+'Paramètres'!$B$15,""))</f>
        <v/>
      </c>
      <c r="L483" s="26">
        <f>IF(A483="","",IFERROR(SUMIFS('Paiements'!$G$5:$G$504,'Paiements'!$C$5:$C$504,A483),0))</f>
        <v/>
      </c>
      <c r="M483" s="26">
        <f>IF(A483="","",IFERROR(MAX(0,J483-L483),0))</f>
        <v/>
      </c>
      <c r="N483" s="28">
        <f>IF(A483="","",IFERROR(IF(M483&lt;=0,"Payée",IF(L483&gt;0,"Partiellement payée",IF(K483&lt;TODAY(),"En retard",IF(K483=TODAY(),"Échue","À venir")))),""))</f>
        <v/>
      </c>
      <c r="O483" s="29">
        <f>IF(K483="","",IFERROR(K483-TODAY(),""))</f>
        <v/>
      </c>
      <c r="P483" s="24" t="n"/>
    </row>
    <row r="484">
      <c r="A484" s="22" t="n"/>
      <c r="B484" s="23" t="n"/>
      <c r="C484" s="24" t="n"/>
      <c r="D484" s="22" t="n"/>
      <c r="E484" s="22" t="n"/>
      <c r="F484" s="24" t="n"/>
      <c r="G484" s="25" t="n"/>
      <c r="H484" s="26">
        <f>IF(A484="","",IFERROR(G484*'Paramètres'!$B$13,0))</f>
        <v/>
      </c>
      <c r="I484" s="26">
        <f>IF(A484="","",IFERROR(G484*'Paramètres'!$B$14,0))</f>
        <v/>
      </c>
      <c r="J484" s="26">
        <f>IF(A484="","",IFERROR(G484+H484+I484,0))</f>
        <v/>
      </c>
      <c r="K484" s="27">
        <f>IF(B484="","",IFERROR(B484+'Paramètres'!$B$15,""))</f>
        <v/>
      </c>
      <c r="L484" s="26">
        <f>IF(A484="","",IFERROR(SUMIFS('Paiements'!$G$5:$G$504,'Paiements'!$C$5:$C$504,A484),0))</f>
        <v/>
      </c>
      <c r="M484" s="26">
        <f>IF(A484="","",IFERROR(MAX(0,J484-L484),0))</f>
        <v/>
      </c>
      <c r="N484" s="28">
        <f>IF(A484="","",IFERROR(IF(M484&lt;=0,"Payée",IF(L484&gt;0,"Partiellement payée",IF(K484&lt;TODAY(),"En retard",IF(K484=TODAY(),"Échue","À venir")))),""))</f>
        <v/>
      </c>
      <c r="O484" s="29">
        <f>IF(K484="","",IFERROR(K484-TODAY(),""))</f>
        <v/>
      </c>
      <c r="P484" s="24" t="n"/>
    </row>
    <row r="485">
      <c r="A485" s="22" t="n"/>
      <c r="B485" s="23" t="n"/>
      <c r="C485" s="24" t="n"/>
      <c r="D485" s="22" t="n"/>
      <c r="E485" s="22" t="n"/>
      <c r="F485" s="24" t="n"/>
      <c r="G485" s="25" t="n"/>
      <c r="H485" s="26">
        <f>IF(A485="","",IFERROR(G485*'Paramètres'!$B$13,0))</f>
        <v/>
      </c>
      <c r="I485" s="26">
        <f>IF(A485="","",IFERROR(G485*'Paramètres'!$B$14,0))</f>
        <v/>
      </c>
      <c r="J485" s="26">
        <f>IF(A485="","",IFERROR(G485+H485+I485,0))</f>
        <v/>
      </c>
      <c r="K485" s="27">
        <f>IF(B485="","",IFERROR(B485+'Paramètres'!$B$15,""))</f>
        <v/>
      </c>
      <c r="L485" s="26">
        <f>IF(A485="","",IFERROR(SUMIFS('Paiements'!$G$5:$G$504,'Paiements'!$C$5:$C$504,A485),0))</f>
        <v/>
      </c>
      <c r="M485" s="26">
        <f>IF(A485="","",IFERROR(MAX(0,J485-L485),0))</f>
        <v/>
      </c>
      <c r="N485" s="28">
        <f>IF(A485="","",IFERROR(IF(M485&lt;=0,"Payée",IF(L485&gt;0,"Partiellement payée",IF(K485&lt;TODAY(),"En retard",IF(K485=TODAY(),"Échue","À venir")))),""))</f>
        <v/>
      </c>
      <c r="O485" s="29">
        <f>IF(K485="","",IFERROR(K485-TODAY(),""))</f>
        <v/>
      </c>
      <c r="P485" s="24" t="n"/>
    </row>
    <row r="486">
      <c r="A486" s="22" t="n"/>
      <c r="B486" s="23" t="n"/>
      <c r="C486" s="24" t="n"/>
      <c r="D486" s="22" t="n"/>
      <c r="E486" s="22" t="n"/>
      <c r="F486" s="24" t="n"/>
      <c r="G486" s="25" t="n"/>
      <c r="H486" s="26">
        <f>IF(A486="","",IFERROR(G486*'Paramètres'!$B$13,0))</f>
        <v/>
      </c>
      <c r="I486" s="26">
        <f>IF(A486="","",IFERROR(G486*'Paramètres'!$B$14,0))</f>
        <v/>
      </c>
      <c r="J486" s="26">
        <f>IF(A486="","",IFERROR(G486+H486+I486,0))</f>
        <v/>
      </c>
      <c r="K486" s="27">
        <f>IF(B486="","",IFERROR(B486+'Paramètres'!$B$15,""))</f>
        <v/>
      </c>
      <c r="L486" s="26">
        <f>IF(A486="","",IFERROR(SUMIFS('Paiements'!$G$5:$G$504,'Paiements'!$C$5:$C$504,A486),0))</f>
        <v/>
      </c>
      <c r="M486" s="26">
        <f>IF(A486="","",IFERROR(MAX(0,J486-L486),0))</f>
        <v/>
      </c>
      <c r="N486" s="28">
        <f>IF(A486="","",IFERROR(IF(M486&lt;=0,"Payée",IF(L486&gt;0,"Partiellement payée",IF(K486&lt;TODAY(),"En retard",IF(K486=TODAY(),"Échue","À venir")))),""))</f>
        <v/>
      </c>
      <c r="O486" s="29">
        <f>IF(K486="","",IFERROR(K486-TODAY(),""))</f>
        <v/>
      </c>
      <c r="P486" s="24" t="n"/>
    </row>
    <row r="487">
      <c r="A487" s="22" t="n"/>
      <c r="B487" s="23" t="n"/>
      <c r="C487" s="24" t="n"/>
      <c r="D487" s="22" t="n"/>
      <c r="E487" s="22" t="n"/>
      <c r="F487" s="24" t="n"/>
      <c r="G487" s="25" t="n"/>
      <c r="H487" s="26">
        <f>IF(A487="","",IFERROR(G487*'Paramètres'!$B$13,0))</f>
        <v/>
      </c>
      <c r="I487" s="26">
        <f>IF(A487="","",IFERROR(G487*'Paramètres'!$B$14,0))</f>
        <v/>
      </c>
      <c r="J487" s="26">
        <f>IF(A487="","",IFERROR(G487+H487+I487,0))</f>
        <v/>
      </c>
      <c r="K487" s="27">
        <f>IF(B487="","",IFERROR(B487+'Paramètres'!$B$15,""))</f>
        <v/>
      </c>
      <c r="L487" s="26">
        <f>IF(A487="","",IFERROR(SUMIFS('Paiements'!$G$5:$G$504,'Paiements'!$C$5:$C$504,A487),0))</f>
        <v/>
      </c>
      <c r="M487" s="26">
        <f>IF(A487="","",IFERROR(MAX(0,J487-L487),0))</f>
        <v/>
      </c>
      <c r="N487" s="28">
        <f>IF(A487="","",IFERROR(IF(M487&lt;=0,"Payée",IF(L487&gt;0,"Partiellement payée",IF(K487&lt;TODAY(),"En retard",IF(K487=TODAY(),"Échue","À venir")))),""))</f>
        <v/>
      </c>
      <c r="O487" s="29">
        <f>IF(K487="","",IFERROR(K487-TODAY(),""))</f>
        <v/>
      </c>
      <c r="P487" s="24" t="n"/>
    </row>
    <row r="488">
      <c r="A488" s="22" t="n"/>
      <c r="B488" s="23" t="n"/>
      <c r="C488" s="24" t="n"/>
      <c r="D488" s="22" t="n"/>
      <c r="E488" s="22" t="n"/>
      <c r="F488" s="24" t="n"/>
      <c r="G488" s="25" t="n"/>
      <c r="H488" s="26">
        <f>IF(A488="","",IFERROR(G488*'Paramètres'!$B$13,0))</f>
        <v/>
      </c>
      <c r="I488" s="26">
        <f>IF(A488="","",IFERROR(G488*'Paramètres'!$B$14,0))</f>
        <v/>
      </c>
      <c r="J488" s="26">
        <f>IF(A488="","",IFERROR(G488+H488+I488,0))</f>
        <v/>
      </c>
      <c r="K488" s="27">
        <f>IF(B488="","",IFERROR(B488+'Paramètres'!$B$15,""))</f>
        <v/>
      </c>
      <c r="L488" s="26">
        <f>IF(A488="","",IFERROR(SUMIFS('Paiements'!$G$5:$G$504,'Paiements'!$C$5:$C$504,A488),0))</f>
        <v/>
      </c>
      <c r="M488" s="26">
        <f>IF(A488="","",IFERROR(MAX(0,J488-L488),0))</f>
        <v/>
      </c>
      <c r="N488" s="28">
        <f>IF(A488="","",IFERROR(IF(M488&lt;=0,"Payée",IF(L488&gt;0,"Partiellement payée",IF(K488&lt;TODAY(),"En retard",IF(K488=TODAY(),"Échue","À venir")))),""))</f>
        <v/>
      </c>
      <c r="O488" s="29">
        <f>IF(K488="","",IFERROR(K488-TODAY(),""))</f>
        <v/>
      </c>
      <c r="P488" s="24" t="n"/>
    </row>
    <row r="489">
      <c r="A489" s="22" t="n"/>
      <c r="B489" s="23" t="n"/>
      <c r="C489" s="24" t="n"/>
      <c r="D489" s="22" t="n"/>
      <c r="E489" s="22" t="n"/>
      <c r="F489" s="24" t="n"/>
      <c r="G489" s="25" t="n"/>
      <c r="H489" s="26">
        <f>IF(A489="","",IFERROR(G489*'Paramètres'!$B$13,0))</f>
        <v/>
      </c>
      <c r="I489" s="26">
        <f>IF(A489="","",IFERROR(G489*'Paramètres'!$B$14,0))</f>
        <v/>
      </c>
      <c r="J489" s="26">
        <f>IF(A489="","",IFERROR(G489+H489+I489,0))</f>
        <v/>
      </c>
      <c r="K489" s="27">
        <f>IF(B489="","",IFERROR(B489+'Paramètres'!$B$15,""))</f>
        <v/>
      </c>
      <c r="L489" s="26">
        <f>IF(A489="","",IFERROR(SUMIFS('Paiements'!$G$5:$G$504,'Paiements'!$C$5:$C$504,A489),0))</f>
        <v/>
      </c>
      <c r="M489" s="26">
        <f>IF(A489="","",IFERROR(MAX(0,J489-L489),0))</f>
        <v/>
      </c>
      <c r="N489" s="28">
        <f>IF(A489="","",IFERROR(IF(M489&lt;=0,"Payée",IF(L489&gt;0,"Partiellement payée",IF(K489&lt;TODAY(),"En retard",IF(K489=TODAY(),"Échue","À venir")))),""))</f>
        <v/>
      </c>
      <c r="O489" s="29">
        <f>IF(K489="","",IFERROR(K489-TODAY(),""))</f>
        <v/>
      </c>
      <c r="P489" s="24" t="n"/>
    </row>
    <row r="490">
      <c r="A490" s="22" t="n"/>
      <c r="B490" s="23" t="n"/>
      <c r="C490" s="24" t="n"/>
      <c r="D490" s="22" t="n"/>
      <c r="E490" s="22" t="n"/>
      <c r="F490" s="24" t="n"/>
      <c r="G490" s="25" t="n"/>
      <c r="H490" s="26">
        <f>IF(A490="","",IFERROR(G490*'Paramètres'!$B$13,0))</f>
        <v/>
      </c>
      <c r="I490" s="26">
        <f>IF(A490="","",IFERROR(G490*'Paramètres'!$B$14,0))</f>
        <v/>
      </c>
      <c r="J490" s="26">
        <f>IF(A490="","",IFERROR(G490+H490+I490,0))</f>
        <v/>
      </c>
      <c r="K490" s="27">
        <f>IF(B490="","",IFERROR(B490+'Paramètres'!$B$15,""))</f>
        <v/>
      </c>
      <c r="L490" s="26">
        <f>IF(A490="","",IFERROR(SUMIFS('Paiements'!$G$5:$G$504,'Paiements'!$C$5:$C$504,A490),0))</f>
        <v/>
      </c>
      <c r="M490" s="26">
        <f>IF(A490="","",IFERROR(MAX(0,J490-L490),0))</f>
        <v/>
      </c>
      <c r="N490" s="28">
        <f>IF(A490="","",IFERROR(IF(M490&lt;=0,"Payée",IF(L490&gt;0,"Partiellement payée",IF(K490&lt;TODAY(),"En retard",IF(K490=TODAY(),"Échue","À venir")))),""))</f>
        <v/>
      </c>
      <c r="O490" s="29">
        <f>IF(K490="","",IFERROR(K490-TODAY(),""))</f>
        <v/>
      </c>
      <c r="P490" s="24" t="n"/>
    </row>
    <row r="491">
      <c r="A491" s="22" t="n"/>
      <c r="B491" s="23" t="n"/>
      <c r="C491" s="24" t="n"/>
      <c r="D491" s="22" t="n"/>
      <c r="E491" s="22" t="n"/>
      <c r="F491" s="24" t="n"/>
      <c r="G491" s="25" t="n"/>
      <c r="H491" s="26">
        <f>IF(A491="","",IFERROR(G491*'Paramètres'!$B$13,0))</f>
        <v/>
      </c>
      <c r="I491" s="26">
        <f>IF(A491="","",IFERROR(G491*'Paramètres'!$B$14,0))</f>
        <v/>
      </c>
      <c r="J491" s="26">
        <f>IF(A491="","",IFERROR(G491+H491+I491,0))</f>
        <v/>
      </c>
      <c r="K491" s="27">
        <f>IF(B491="","",IFERROR(B491+'Paramètres'!$B$15,""))</f>
        <v/>
      </c>
      <c r="L491" s="26">
        <f>IF(A491="","",IFERROR(SUMIFS('Paiements'!$G$5:$G$504,'Paiements'!$C$5:$C$504,A491),0))</f>
        <v/>
      </c>
      <c r="M491" s="26">
        <f>IF(A491="","",IFERROR(MAX(0,J491-L491),0))</f>
        <v/>
      </c>
      <c r="N491" s="28">
        <f>IF(A491="","",IFERROR(IF(M491&lt;=0,"Payée",IF(L491&gt;0,"Partiellement payée",IF(K491&lt;TODAY(),"En retard",IF(K491=TODAY(),"Échue","À venir")))),""))</f>
        <v/>
      </c>
      <c r="O491" s="29">
        <f>IF(K491="","",IFERROR(K491-TODAY(),""))</f>
        <v/>
      </c>
      <c r="P491" s="24" t="n"/>
    </row>
    <row r="492">
      <c r="A492" s="22" t="n"/>
      <c r="B492" s="23" t="n"/>
      <c r="C492" s="24" t="n"/>
      <c r="D492" s="22" t="n"/>
      <c r="E492" s="22" t="n"/>
      <c r="F492" s="24" t="n"/>
      <c r="G492" s="25" t="n"/>
      <c r="H492" s="26">
        <f>IF(A492="","",IFERROR(G492*'Paramètres'!$B$13,0))</f>
        <v/>
      </c>
      <c r="I492" s="26">
        <f>IF(A492="","",IFERROR(G492*'Paramètres'!$B$14,0))</f>
        <v/>
      </c>
      <c r="J492" s="26">
        <f>IF(A492="","",IFERROR(G492+H492+I492,0))</f>
        <v/>
      </c>
      <c r="K492" s="27">
        <f>IF(B492="","",IFERROR(B492+'Paramètres'!$B$15,""))</f>
        <v/>
      </c>
      <c r="L492" s="26">
        <f>IF(A492="","",IFERROR(SUMIFS('Paiements'!$G$5:$G$504,'Paiements'!$C$5:$C$504,A492),0))</f>
        <v/>
      </c>
      <c r="M492" s="26">
        <f>IF(A492="","",IFERROR(MAX(0,J492-L492),0))</f>
        <v/>
      </c>
      <c r="N492" s="28">
        <f>IF(A492="","",IFERROR(IF(M492&lt;=0,"Payée",IF(L492&gt;0,"Partiellement payée",IF(K492&lt;TODAY(),"En retard",IF(K492=TODAY(),"Échue","À venir")))),""))</f>
        <v/>
      </c>
      <c r="O492" s="29">
        <f>IF(K492="","",IFERROR(K492-TODAY(),""))</f>
        <v/>
      </c>
      <c r="P492" s="24" t="n"/>
    </row>
    <row r="493">
      <c r="A493" s="22" t="n"/>
      <c r="B493" s="23" t="n"/>
      <c r="C493" s="24" t="n"/>
      <c r="D493" s="22" t="n"/>
      <c r="E493" s="22" t="n"/>
      <c r="F493" s="24" t="n"/>
      <c r="G493" s="25" t="n"/>
      <c r="H493" s="26">
        <f>IF(A493="","",IFERROR(G493*'Paramètres'!$B$13,0))</f>
        <v/>
      </c>
      <c r="I493" s="26">
        <f>IF(A493="","",IFERROR(G493*'Paramètres'!$B$14,0))</f>
        <v/>
      </c>
      <c r="J493" s="26">
        <f>IF(A493="","",IFERROR(G493+H493+I493,0))</f>
        <v/>
      </c>
      <c r="K493" s="27">
        <f>IF(B493="","",IFERROR(B493+'Paramètres'!$B$15,""))</f>
        <v/>
      </c>
      <c r="L493" s="26">
        <f>IF(A493="","",IFERROR(SUMIFS('Paiements'!$G$5:$G$504,'Paiements'!$C$5:$C$504,A493),0))</f>
        <v/>
      </c>
      <c r="M493" s="26">
        <f>IF(A493="","",IFERROR(MAX(0,J493-L493),0))</f>
        <v/>
      </c>
      <c r="N493" s="28">
        <f>IF(A493="","",IFERROR(IF(M493&lt;=0,"Payée",IF(L493&gt;0,"Partiellement payée",IF(K493&lt;TODAY(),"En retard",IF(K493=TODAY(),"Échue","À venir")))),""))</f>
        <v/>
      </c>
      <c r="O493" s="29">
        <f>IF(K493="","",IFERROR(K493-TODAY(),""))</f>
        <v/>
      </c>
      <c r="P493" s="24" t="n"/>
    </row>
    <row r="494">
      <c r="A494" s="22" t="n"/>
      <c r="B494" s="23" t="n"/>
      <c r="C494" s="24" t="n"/>
      <c r="D494" s="22" t="n"/>
      <c r="E494" s="22" t="n"/>
      <c r="F494" s="24" t="n"/>
      <c r="G494" s="25" t="n"/>
      <c r="H494" s="26">
        <f>IF(A494="","",IFERROR(G494*'Paramètres'!$B$13,0))</f>
        <v/>
      </c>
      <c r="I494" s="26">
        <f>IF(A494="","",IFERROR(G494*'Paramètres'!$B$14,0))</f>
        <v/>
      </c>
      <c r="J494" s="26">
        <f>IF(A494="","",IFERROR(G494+H494+I494,0))</f>
        <v/>
      </c>
      <c r="K494" s="27">
        <f>IF(B494="","",IFERROR(B494+'Paramètres'!$B$15,""))</f>
        <v/>
      </c>
      <c r="L494" s="26">
        <f>IF(A494="","",IFERROR(SUMIFS('Paiements'!$G$5:$G$504,'Paiements'!$C$5:$C$504,A494),0))</f>
        <v/>
      </c>
      <c r="M494" s="26">
        <f>IF(A494="","",IFERROR(MAX(0,J494-L494),0))</f>
        <v/>
      </c>
      <c r="N494" s="28">
        <f>IF(A494="","",IFERROR(IF(M494&lt;=0,"Payée",IF(L494&gt;0,"Partiellement payée",IF(K494&lt;TODAY(),"En retard",IF(K494=TODAY(),"Échue","À venir")))),""))</f>
        <v/>
      </c>
      <c r="O494" s="29">
        <f>IF(K494="","",IFERROR(K494-TODAY(),""))</f>
        <v/>
      </c>
      <c r="P494" s="24" t="n"/>
    </row>
    <row r="495">
      <c r="A495" s="22" t="n"/>
      <c r="B495" s="23" t="n"/>
      <c r="C495" s="24" t="n"/>
      <c r="D495" s="22" t="n"/>
      <c r="E495" s="22" t="n"/>
      <c r="F495" s="24" t="n"/>
      <c r="G495" s="25" t="n"/>
      <c r="H495" s="26">
        <f>IF(A495="","",IFERROR(G495*'Paramètres'!$B$13,0))</f>
        <v/>
      </c>
      <c r="I495" s="26">
        <f>IF(A495="","",IFERROR(G495*'Paramètres'!$B$14,0))</f>
        <v/>
      </c>
      <c r="J495" s="26">
        <f>IF(A495="","",IFERROR(G495+H495+I495,0))</f>
        <v/>
      </c>
      <c r="K495" s="27">
        <f>IF(B495="","",IFERROR(B495+'Paramètres'!$B$15,""))</f>
        <v/>
      </c>
      <c r="L495" s="26">
        <f>IF(A495="","",IFERROR(SUMIFS('Paiements'!$G$5:$G$504,'Paiements'!$C$5:$C$504,A495),0))</f>
        <v/>
      </c>
      <c r="M495" s="26">
        <f>IF(A495="","",IFERROR(MAX(0,J495-L495),0))</f>
        <v/>
      </c>
      <c r="N495" s="28">
        <f>IF(A495="","",IFERROR(IF(M495&lt;=0,"Payée",IF(L495&gt;0,"Partiellement payée",IF(K495&lt;TODAY(),"En retard",IF(K495=TODAY(),"Échue","À venir")))),""))</f>
        <v/>
      </c>
      <c r="O495" s="29">
        <f>IF(K495="","",IFERROR(K495-TODAY(),""))</f>
        <v/>
      </c>
      <c r="P495" s="24" t="n"/>
    </row>
    <row r="496">
      <c r="A496" s="22" t="n"/>
      <c r="B496" s="23" t="n"/>
      <c r="C496" s="24" t="n"/>
      <c r="D496" s="22" t="n"/>
      <c r="E496" s="22" t="n"/>
      <c r="F496" s="24" t="n"/>
      <c r="G496" s="25" t="n"/>
      <c r="H496" s="26">
        <f>IF(A496="","",IFERROR(G496*'Paramètres'!$B$13,0))</f>
        <v/>
      </c>
      <c r="I496" s="26">
        <f>IF(A496="","",IFERROR(G496*'Paramètres'!$B$14,0))</f>
        <v/>
      </c>
      <c r="J496" s="26">
        <f>IF(A496="","",IFERROR(G496+H496+I496,0))</f>
        <v/>
      </c>
      <c r="K496" s="27">
        <f>IF(B496="","",IFERROR(B496+'Paramètres'!$B$15,""))</f>
        <v/>
      </c>
      <c r="L496" s="26">
        <f>IF(A496="","",IFERROR(SUMIFS('Paiements'!$G$5:$G$504,'Paiements'!$C$5:$C$504,A496),0))</f>
        <v/>
      </c>
      <c r="M496" s="26">
        <f>IF(A496="","",IFERROR(MAX(0,J496-L496),0))</f>
        <v/>
      </c>
      <c r="N496" s="28">
        <f>IF(A496="","",IFERROR(IF(M496&lt;=0,"Payée",IF(L496&gt;0,"Partiellement payée",IF(K496&lt;TODAY(),"En retard",IF(K496=TODAY(),"Échue","À venir")))),""))</f>
        <v/>
      </c>
      <c r="O496" s="29">
        <f>IF(K496="","",IFERROR(K496-TODAY(),""))</f>
        <v/>
      </c>
      <c r="P496" s="24" t="n"/>
    </row>
    <row r="497">
      <c r="A497" s="22" t="n"/>
      <c r="B497" s="23" t="n"/>
      <c r="C497" s="24" t="n"/>
      <c r="D497" s="22" t="n"/>
      <c r="E497" s="22" t="n"/>
      <c r="F497" s="24" t="n"/>
      <c r="G497" s="25" t="n"/>
      <c r="H497" s="26">
        <f>IF(A497="","",IFERROR(G497*'Paramètres'!$B$13,0))</f>
        <v/>
      </c>
      <c r="I497" s="26">
        <f>IF(A497="","",IFERROR(G497*'Paramètres'!$B$14,0))</f>
        <v/>
      </c>
      <c r="J497" s="26">
        <f>IF(A497="","",IFERROR(G497+H497+I497,0))</f>
        <v/>
      </c>
      <c r="K497" s="27">
        <f>IF(B497="","",IFERROR(B497+'Paramètres'!$B$15,""))</f>
        <v/>
      </c>
      <c r="L497" s="26">
        <f>IF(A497="","",IFERROR(SUMIFS('Paiements'!$G$5:$G$504,'Paiements'!$C$5:$C$504,A497),0))</f>
        <v/>
      </c>
      <c r="M497" s="26">
        <f>IF(A497="","",IFERROR(MAX(0,J497-L497),0))</f>
        <v/>
      </c>
      <c r="N497" s="28">
        <f>IF(A497="","",IFERROR(IF(M497&lt;=0,"Payée",IF(L497&gt;0,"Partiellement payée",IF(K497&lt;TODAY(),"En retard",IF(K497=TODAY(),"Échue","À venir")))),""))</f>
        <v/>
      </c>
      <c r="O497" s="29">
        <f>IF(K497="","",IFERROR(K497-TODAY(),""))</f>
        <v/>
      </c>
      <c r="P497" s="24" t="n"/>
    </row>
    <row r="498">
      <c r="A498" s="22" t="n"/>
      <c r="B498" s="23" t="n"/>
      <c r="C498" s="24" t="n"/>
      <c r="D498" s="22" t="n"/>
      <c r="E498" s="22" t="n"/>
      <c r="F498" s="24" t="n"/>
      <c r="G498" s="25" t="n"/>
      <c r="H498" s="26">
        <f>IF(A498="","",IFERROR(G498*'Paramètres'!$B$13,0))</f>
        <v/>
      </c>
      <c r="I498" s="26">
        <f>IF(A498="","",IFERROR(G498*'Paramètres'!$B$14,0))</f>
        <v/>
      </c>
      <c r="J498" s="26">
        <f>IF(A498="","",IFERROR(G498+H498+I498,0))</f>
        <v/>
      </c>
      <c r="K498" s="27">
        <f>IF(B498="","",IFERROR(B498+'Paramètres'!$B$15,""))</f>
        <v/>
      </c>
      <c r="L498" s="26">
        <f>IF(A498="","",IFERROR(SUMIFS('Paiements'!$G$5:$G$504,'Paiements'!$C$5:$C$504,A498),0))</f>
        <v/>
      </c>
      <c r="M498" s="26">
        <f>IF(A498="","",IFERROR(MAX(0,J498-L498),0))</f>
        <v/>
      </c>
      <c r="N498" s="28">
        <f>IF(A498="","",IFERROR(IF(M498&lt;=0,"Payée",IF(L498&gt;0,"Partiellement payée",IF(K498&lt;TODAY(),"En retard",IF(K498=TODAY(),"Échue","À venir")))),""))</f>
        <v/>
      </c>
      <c r="O498" s="29">
        <f>IF(K498="","",IFERROR(K498-TODAY(),""))</f>
        <v/>
      </c>
      <c r="P498" s="24" t="n"/>
    </row>
    <row r="499">
      <c r="A499" s="22" t="n"/>
      <c r="B499" s="23" t="n"/>
      <c r="C499" s="24" t="n"/>
      <c r="D499" s="22" t="n"/>
      <c r="E499" s="22" t="n"/>
      <c r="F499" s="24" t="n"/>
      <c r="G499" s="25" t="n"/>
      <c r="H499" s="26">
        <f>IF(A499="","",IFERROR(G499*'Paramètres'!$B$13,0))</f>
        <v/>
      </c>
      <c r="I499" s="26">
        <f>IF(A499="","",IFERROR(G499*'Paramètres'!$B$14,0))</f>
        <v/>
      </c>
      <c r="J499" s="26">
        <f>IF(A499="","",IFERROR(G499+H499+I499,0))</f>
        <v/>
      </c>
      <c r="K499" s="27">
        <f>IF(B499="","",IFERROR(B499+'Paramètres'!$B$15,""))</f>
        <v/>
      </c>
      <c r="L499" s="26">
        <f>IF(A499="","",IFERROR(SUMIFS('Paiements'!$G$5:$G$504,'Paiements'!$C$5:$C$504,A499),0))</f>
        <v/>
      </c>
      <c r="M499" s="26">
        <f>IF(A499="","",IFERROR(MAX(0,J499-L499),0))</f>
        <v/>
      </c>
      <c r="N499" s="28">
        <f>IF(A499="","",IFERROR(IF(M499&lt;=0,"Payée",IF(L499&gt;0,"Partiellement payée",IF(K499&lt;TODAY(),"En retard",IF(K499=TODAY(),"Échue","À venir")))),""))</f>
        <v/>
      </c>
      <c r="O499" s="29">
        <f>IF(K499="","",IFERROR(K499-TODAY(),""))</f>
        <v/>
      </c>
      <c r="P499" s="24" t="n"/>
    </row>
    <row r="500">
      <c r="A500" s="22" t="n"/>
      <c r="B500" s="23" t="n"/>
      <c r="C500" s="24" t="n"/>
      <c r="D500" s="22" t="n"/>
      <c r="E500" s="22" t="n"/>
      <c r="F500" s="24" t="n"/>
      <c r="G500" s="25" t="n"/>
      <c r="H500" s="26">
        <f>IF(A500="","",IFERROR(G500*'Paramètres'!$B$13,0))</f>
        <v/>
      </c>
      <c r="I500" s="26">
        <f>IF(A500="","",IFERROR(G500*'Paramètres'!$B$14,0))</f>
        <v/>
      </c>
      <c r="J500" s="26">
        <f>IF(A500="","",IFERROR(G500+H500+I500,0))</f>
        <v/>
      </c>
      <c r="K500" s="27">
        <f>IF(B500="","",IFERROR(B500+'Paramètres'!$B$15,""))</f>
        <v/>
      </c>
      <c r="L500" s="26">
        <f>IF(A500="","",IFERROR(SUMIFS('Paiements'!$G$5:$G$504,'Paiements'!$C$5:$C$504,A500),0))</f>
        <v/>
      </c>
      <c r="M500" s="26">
        <f>IF(A500="","",IFERROR(MAX(0,J500-L500),0))</f>
        <v/>
      </c>
      <c r="N500" s="28">
        <f>IF(A500="","",IFERROR(IF(M500&lt;=0,"Payée",IF(L500&gt;0,"Partiellement payée",IF(K500&lt;TODAY(),"En retard",IF(K500=TODAY(),"Échue","À venir")))),""))</f>
        <v/>
      </c>
      <c r="O500" s="29">
        <f>IF(K500="","",IFERROR(K500-TODAY(),""))</f>
        <v/>
      </c>
      <c r="P500" s="24" t="n"/>
    </row>
    <row r="501">
      <c r="A501" s="22" t="n"/>
      <c r="B501" s="23" t="n"/>
      <c r="C501" s="24" t="n"/>
      <c r="D501" s="22" t="n"/>
      <c r="E501" s="22" t="n"/>
      <c r="F501" s="24" t="n"/>
      <c r="G501" s="25" t="n"/>
      <c r="H501" s="26">
        <f>IF(A501="","",IFERROR(G501*'Paramètres'!$B$13,0))</f>
        <v/>
      </c>
      <c r="I501" s="26">
        <f>IF(A501="","",IFERROR(G501*'Paramètres'!$B$14,0))</f>
        <v/>
      </c>
      <c r="J501" s="26">
        <f>IF(A501="","",IFERROR(G501+H501+I501,0))</f>
        <v/>
      </c>
      <c r="K501" s="27">
        <f>IF(B501="","",IFERROR(B501+'Paramètres'!$B$15,""))</f>
        <v/>
      </c>
      <c r="L501" s="26">
        <f>IF(A501="","",IFERROR(SUMIFS('Paiements'!$G$5:$G$504,'Paiements'!$C$5:$C$504,A501),0))</f>
        <v/>
      </c>
      <c r="M501" s="26">
        <f>IF(A501="","",IFERROR(MAX(0,J501-L501),0))</f>
        <v/>
      </c>
      <c r="N501" s="28">
        <f>IF(A501="","",IFERROR(IF(M501&lt;=0,"Payée",IF(L501&gt;0,"Partiellement payée",IF(K501&lt;TODAY(),"En retard",IF(K501=TODAY(),"Échue","À venir")))),""))</f>
        <v/>
      </c>
      <c r="O501" s="29">
        <f>IF(K501="","",IFERROR(K501-TODAY(),""))</f>
        <v/>
      </c>
      <c r="P501" s="24" t="n"/>
    </row>
    <row r="502">
      <c r="A502" s="22" t="n"/>
      <c r="B502" s="23" t="n"/>
      <c r="C502" s="24" t="n"/>
      <c r="D502" s="22" t="n"/>
      <c r="E502" s="22" t="n"/>
      <c r="F502" s="24" t="n"/>
      <c r="G502" s="25" t="n"/>
      <c r="H502" s="26">
        <f>IF(A502="","",IFERROR(G502*'Paramètres'!$B$13,0))</f>
        <v/>
      </c>
      <c r="I502" s="26">
        <f>IF(A502="","",IFERROR(G502*'Paramètres'!$B$14,0))</f>
        <v/>
      </c>
      <c r="J502" s="26">
        <f>IF(A502="","",IFERROR(G502+H502+I502,0))</f>
        <v/>
      </c>
      <c r="K502" s="27">
        <f>IF(B502="","",IFERROR(B502+'Paramètres'!$B$15,""))</f>
        <v/>
      </c>
      <c r="L502" s="26">
        <f>IF(A502="","",IFERROR(SUMIFS('Paiements'!$G$5:$G$504,'Paiements'!$C$5:$C$504,A502),0))</f>
        <v/>
      </c>
      <c r="M502" s="26">
        <f>IF(A502="","",IFERROR(MAX(0,J502-L502),0))</f>
        <v/>
      </c>
      <c r="N502" s="28">
        <f>IF(A502="","",IFERROR(IF(M502&lt;=0,"Payée",IF(L502&gt;0,"Partiellement payée",IF(K502&lt;TODAY(),"En retard",IF(K502=TODAY(),"Échue","À venir")))),""))</f>
        <v/>
      </c>
      <c r="O502" s="29">
        <f>IF(K502="","",IFERROR(K502-TODAY(),""))</f>
        <v/>
      </c>
      <c r="P502" s="24" t="n"/>
    </row>
    <row r="503">
      <c r="A503" s="22" t="n"/>
      <c r="B503" s="23" t="n"/>
      <c r="C503" s="24" t="n"/>
      <c r="D503" s="22" t="n"/>
      <c r="E503" s="22" t="n"/>
      <c r="F503" s="24" t="n"/>
      <c r="G503" s="25" t="n"/>
      <c r="H503" s="26">
        <f>IF(A503="","",IFERROR(G503*'Paramètres'!$B$13,0))</f>
        <v/>
      </c>
      <c r="I503" s="26">
        <f>IF(A503="","",IFERROR(G503*'Paramètres'!$B$14,0))</f>
        <v/>
      </c>
      <c r="J503" s="26">
        <f>IF(A503="","",IFERROR(G503+H503+I503,0))</f>
        <v/>
      </c>
      <c r="K503" s="27">
        <f>IF(B503="","",IFERROR(B503+'Paramètres'!$B$15,""))</f>
        <v/>
      </c>
      <c r="L503" s="26">
        <f>IF(A503="","",IFERROR(SUMIFS('Paiements'!$G$5:$G$504,'Paiements'!$C$5:$C$504,A503),0))</f>
        <v/>
      </c>
      <c r="M503" s="26">
        <f>IF(A503="","",IFERROR(MAX(0,J503-L503),0))</f>
        <v/>
      </c>
      <c r="N503" s="28">
        <f>IF(A503="","",IFERROR(IF(M503&lt;=0,"Payée",IF(L503&gt;0,"Partiellement payée",IF(K503&lt;TODAY(),"En retard",IF(K503=TODAY(),"Échue","À venir")))),""))</f>
        <v/>
      </c>
      <c r="O503" s="29">
        <f>IF(K503="","",IFERROR(K503-TODAY(),""))</f>
        <v/>
      </c>
      <c r="P503" s="24" t="n"/>
    </row>
    <row r="504">
      <c r="A504" s="22" t="n"/>
      <c r="B504" s="23" t="n"/>
      <c r="C504" s="24" t="n"/>
      <c r="D504" s="22" t="n"/>
      <c r="E504" s="22" t="n"/>
      <c r="F504" s="24" t="n"/>
      <c r="G504" s="25" t="n"/>
      <c r="H504" s="26">
        <f>IF(A504="","",IFERROR(G504*'Paramètres'!$B$13,0))</f>
        <v/>
      </c>
      <c r="I504" s="26">
        <f>IF(A504="","",IFERROR(G504*'Paramètres'!$B$14,0))</f>
        <v/>
      </c>
      <c r="J504" s="26">
        <f>IF(A504="","",IFERROR(G504+H504+I504,0))</f>
        <v/>
      </c>
      <c r="K504" s="27">
        <f>IF(B504="","",IFERROR(B504+'Paramètres'!$B$15,""))</f>
        <v/>
      </c>
      <c r="L504" s="26">
        <f>IF(A504="","",IFERROR(SUMIFS('Paiements'!$G$5:$G$504,'Paiements'!$C$5:$C$504,A504),0))</f>
        <v/>
      </c>
      <c r="M504" s="26">
        <f>IF(A504="","",IFERROR(MAX(0,J504-L504),0))</f>
        <v/>
      </c>
      <c r="N504" s="28">
        <f>IF(A504="","",IFERROR(IF(M504&lt;=0,"Payée",IF(L504&gt;0,"Partiellement payée",IF(K504&lt;TODAY(),"En retard",IF(K504=TODAY(),"Échue","À venir")))),""))</f>
        <v/>
      </c>
      <c r="O504" s="29">
        <f>IF(K504="","",IFERROR(K504-TODAY(),""))</f>
        <v/>
      </c>
      <c r="P504" s="24" t="n"/>
    </row>
  </sheetData>
  <conditionalFormatting sqref="A5:A504">
    <cfRule type="expression" priority="1" dxfId="2">
      <formula>AND($A5&lt;&gt;"",COUNTIF($A$5:$A$504,$A5)&gt;1)</formula>
    </cfRule>
  </conditionalFormatting>
  <conditionalFormatting sqref="N5:N504">
    <cfRule type="expression" priority="2" dxfId="0">
      <formula>$N5="Payée"</formula>
    </cfRule>
    <cfRule type="expression" priority="3" dxfId="1">
      <formula>$N5="Partiellement payée"</formula>
    </cfRule>
    <cfRule type="expression" priority="4" dxfId="3">
      <formula>$N5="À venir"</formula>
    </cfRule>
    <cfRule type="expression" priority="5" dxfId="4">
      <formula>$N5="Échue"</formula>
    </cfRule>
    <cfRule type="expression" priority="6" dxfId="2">
      <formula>$N5="En retard"</formula>
    </cfRule>
  </conditionalFormatting>
  <conditionalFormatting sqref="L5:L504">
    <cfRule type="expression" priority="7" dxfId="2">
      <formula>$L5&gt;$J5</formula>
    </cfRule>
  </conditionalFormatting>
  <conditionalFormatting sqref="M5:M504">
    <cfRule type="expression" priority="8" dxfId="2">
      <formula>AND($M5&gt;0,$N5="En retard")</formula>
    </cfRule>
  </conditionalFormatting>
  <dataValidations count="6">
    <dataValidation sqref="B5:B504" showErrorMessage="1" showInputMessage="1" allowBlank="1" errorTitle="Date invalide" error="Saisir une date valide." promptTitle="Date de facture" prompt="Saisir une date valide au format AAAA-MM-JJ." type="date" operator="between">
      <formula1>DATE(1900,1,1)</formula1>
      <formula2>DATE(2100,12,31)</formula2>
    </dataValidation>
    <dataValidation sqref="A5:A504" showErrorMessage="1" showInputMessage="1" allowBlank="1" errorTitle="Numéro requis" error="Le numéro de facture ne peut pas être vide." promptTitle="Numéro de facture" prompt="Saisir un numéro de facture unique." type="custom">
      <formula1>LEN(A5)&gt;0</formula1>
    </dataValidation>
    <dataValidation sqref="C5:C504" showErrorMessage="1" showInputMessage="1" allowBlank="1" errorTitle="Client requis" error="Le nom du client ne peut pas être vide." promptTitle="Client" prompt="Saisir le nom du client." type="custom">
      <formula1>LEN(C5)&gt;0</formula1>
    </dataValidation>
    <dataValidation sqref="D5:D504" showErrorMessage="1" showInputMessage="1" allowBlank="1" errorTitle="Valeur invalide" error="Choisir une valeur dans la liste." promptTitle="Province ou territoire" prompt="Choisir une province ou un territoire." type="list">
      <formula1>='Paramètres'!$J$3:$J$7</formula1>
    </dataValidation>
    <dataValidation sqref="E5:E504" showErrorMessage="1" showInputMessage="1" allowBlank="1" errorTitle="Valeur invalide" error="Choisir une valeur dans la liste." promptTitle="Catégorie" prompt="Choisir une catégorie de facturation." type="list">
      <formula1>='Paramètres'!$H$3:$H$8</formula1>
    </dataValidation>
    <dataValidation sqref="G5:G504" showErrorMessage="1" showInputMessage="1" allowBlank="1" errorTitle="Montant invalide" error="Le montant doit être positif ou égal à zéro." promptTitle="Montant avant taxes" prompt="Saisir un montant positif ou égal à zé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8" customWidth="1" min="3" max="3"/>
    <col width="34" customWidth="1" min="4" max="4"/>
    <col width="23" customWidth="1" min="5" max="5"/>
    <col width="20" customWidth="1" min="6" max="6"/>
    <col width="17" customWidth="1" min="7" max="7"/>
    <col width="28" customWidth="1" min="8" max="8"/>
    <col width="22" customWidth="1" min="9" max="9"/>
  </cols>
  <sheetData>
    <row r="1" ht="25" customHeight="1">
      <c r="A1" s="1" t="inlineStr">
        <is>
          <t>Registre des paiements reçus</t>
        </is>
      </c>
    </row>
    <row r="2" ht="28" customHeight="1">
      <c r="A2" s="21" t="inlineStr">
        <is>
          <t>Saisir un paiement par ligne. Utiliser exactement le même numéro de facture que dans le registre des factures.</t>
        </is>
      </c>
    </row>
    <row r="4">
      <c r="A4" s="7" t="inlineStr">
        <is>
          <t>Date paiement</t>
        </is>
      </c>
      <c r="B4" s="7" t="inlineStr">
        <is>
          <t>No paiement</t>
        </is>
      </c>
      <c r="C4" s="7" t="inlineStr">
        <is>
          <t>No facture</t>
        </is>
      </c>
      <c r="D4" s="7" t="inlineStr">
        <is>
          <t>Client</t>
        </is>
      </c>
      <c r="E4" s="7" t="inlineStr">
        <is>
          <t>Mode de paiement</t>
        </is>
      </c>
      <c r="F4" s="7" t="inlineStr">
        <is>
          <t>Référence paiement</t>
        </is>
      </c>
      <c r="G4" s="7" t="inlineStr">
        <is>
          <t>Montant reçu</t>
        </is>
      </c>
      <c r="H4" s="7" t="inlineStr">
        <is>
          <t>Notes</t>
        </is>
      </c>
      <c r="I4" s="7" t="inlineStr">
        <is>
          <t>Contrôle facture</t>
        </is>
      </c>
    </row>
    <row r="5">
      <c r="A5" s="23" t="n">
        <v>46197</v>
      </c>
      <c r="B5" s="22" t="inlineStr">
        <is>
          <t>PAIE-2026-001</t>
        </is>
      </c>
      <c r="C5" s="22" t="inlineStr">
        <is>
          <t>FAC-2026-001</t>
        </is>
      </c>
      <c r="D5" s="30">
        <f>IF(C5="","",IFERROR(VLOOKUP(C5,'Factures'!$A$5:$C$504,3,FALSE),""))</f>
        <v/>
      </c>
      <c r="E5" s="22" t="inlineStr">
        <is>
          <t>Virement bancaire</t>
        </is>
      </c>
      <c r="F5" s="22" t="inlineStr">
        <is>
          <t>VRT-45821</t>
        </is>
      </c>
      <c r="G5" s="25" t="n">
        <v>1149.75</v>
      </c>
      <c r="H5" s="24" t="inlineStr">
        <is>
          <t>Paiement complet</t>
        </is>
      </c>
      <c r="I5" s="30">
        <f>IF(C5="","",IFERROR(IF(COUNTIF('Factures'!$A$5:$A$504,C5)=0,"Facture introuvable","OK"),"Facture introuvable"))</f>
        <v/>
      </c>
    </row>
    <row r="6">
      <c r="A6" s="23" t="n">
        <v>46240</v>
      </c>
      <c r="B6" s="22" t="inlineStr">
        <is>
          <t>PAIE-2026-002</t>
        </is>
      </c>
      <c r="C6" s="22" t="inlineStr">
        <is>
          <t>FAC-2026-002</t>
        </is>
      </c>
      <c r="D6" s="30">
        <f>IF(C6="","",IFERROR(VLOOKUP(C6,'Factures'!$A$5:$C$504,3,FALSE),""))</f>
        <v/>
      </c>
      <c r="E6" s="22" t="inlineStr">
        <is>
          <t>Carte de crédit</t>
        </is>
      </c>
      <c r="F6" s="22" t="inlineStr">
        <is>
          <t>MC-7742</t>
        </is>
      </c>
      <c r="G6" s="25" t="n">
        <v>500</v>
      </c>
      <c r="H6" s="24" t="inlineStr">
        <is>
          <t>Dépôt initial</t>
        </is>
      </c>
      <c r="I6" s="30">
        <f>IF(C6="","",IFERROR(IF(COUNTIF('Factures'!$A$5:$A$504,C6)=0,"Facture introuvable","OK"),"Facture introuvable"))</f>
        <v/>
      </c>
    </row>
    <row r="7">
      <c r="A7" s="23" t="n">
        <v>46252</v>
      </c>
      <c r="B7" s="22" t="inlineStr">
        <is>
          <t>PAIE-2026-003</t>
        </is>
      </c>
      <c r="C7" s="22" t="inlineStr">
        <is>
          <t>FAC-2026-002</t>
        </is>
      </c>
      <c r="D7" s="30">
        <f>IF(C7="","",IFERROR(VLOOKUP(C7,'Factures'!$A$5:$C$504,3,FALSE),""))</f>
        <v/>
      </c>
      <c r="E7" s="22" t="inlineStr">
        <is>
          <t>Virement bancaire</t>
        </is>
      </c>
      <c r="F7" s="22" t="inlineStr">
        <is>
          <t>VRT-46110</t>
        </is>
      </c>
      <c r="G7" s="25" t="n">
        <v>649.75</v>
      </c>
      <c r="H7" s="24" t="inlineStr">
        <is>
          <t>Solde de facture</t>
        </is>
      </c>
      <c r="I7" s="30">
        <f>IF(C7="","",IFERROR(IF(COUNTIF('Factures'!$A$5:$A$504,C7)=0,"Facture introuvable","OK"),"Facture introuvable"))</f>
        <v/>
      </c>
    </row>
    <row r="8">
      <c r="A8" s="23" t="n">
        <v>46220</v>
      </c>
      <c r="B8" s="22" t="inlineStr">
        <is>
          <t>PAIE-2026-004</t>
        </is>
      </c>
      <c r="C8" s="22" t="inlineStr">
        <is>
          <t>FAC-2026-003</t>
        </is>
      </c>
      <c r="D8" s="30">
        <f>IF(C8="","",IFERROR(VLOOKUP(C8,'Factures'!$A$5:$C$504,3,FALSE),""))</f>
        <v/>
      </c>
      <c r="E8" s="22" t="inlineStr">
        <is>
          <t>Chèque</t>
        </is>
      </c>
      <c r="F8" s="22" t="inlineStr">
        <is>
          <t>CHQ-1087</t>
        </is>
      </c>
      <c r="G8" s="25" t="n">
        <v>1000</v>
      </c>
      <c r="H8" s="24" t="inlineStr">
        <is>
          <t>Premier versement</t>
        </is>
      </c>
      <c r="I8" s="30">
        <f>IF(C8="","",IFERROR(IF(COUNTIF('Factures'!$A$5:$A$504,C8)=0,"Facture introuvable","OK"),"Facture introuvable"))</f>
        <v/>
      </c>
    </row>
    <row r="9">
      <c r="A9" s="23" t="n">
        <v>46215</v>
      </c>
      <c r="B9" s="22" t="inlineStr">
        <is>
          <t>PAIE-2026-005</t>
        </is>
      </c>
      <c r="C9" s="22" t="inlineStr">
        <is>
          <t>FAC-2026-004</t>
        </is>
      </c>
      <c r="D9" s="30">
        <f>IF(C9="","",IFERROR(VLOOKUP(C9,'Factures'!$A$5:$C$504,3,FALSE),""))</f>
        <v/>
      </c>
      <c r="E9" s="22" t="inlineStr">
        <is>
          <t>Dépôt direct</t>
        </is>
      </c>
      <c r="F9" s="22" t="inlineStr">
        <is>
          <t>DEP-22195</t>
        </is>
      </c>
      <c r="G9" s="25" t="n">
        <v>689.85</v>
      </c>
      <c r="H9" s="24" t="inlineStr">
        <is>
          <t>Paiement complet</t>
        </is>
      </c>
      <c r="I9" s="30">
        <f>IF(C9="","",IFERROR(IF(COUNTIF('Factures'!$A$5:$A$504,C9)=0,"Facture introuvable","OK"),"Facture introuvable"))</f>
        <v/>
      </c>
    </row>
    <row r="10">
      <c r="A10" s="23" t="n">
        <v>46252</v>
      </c>
      <c r="B10" s="22" t="inlineStr">
        <is>
          <t>PAIE-2026-006</t>
        </is>
      </c>
      <c r="C10" s="22" t="inlineStr">
        <is>
          <t>FAC-2026-005</t>
        </is>
      </c>
      <c r="D10" s="30">
        <f>IF(C10="","",IFERROR(VLOOKUP(C10,'Factures'!$A$5:$C$504,3,FALSE),""))</f>
        <v/>
      </c>
      <c r="E10" s="22" t="inlineStr">
        <is>
          <t>Virement bancaire</t>
        </is>
      </c>
      <c r="F10" s="22" t="inlineStr">
        <is>
          <t>VRT-46732</t>
        </is>
      </c>
      <c r="G10" s="25" t="n">
        <v>2069.55</v>
      </c>
      <c r="H10" s="24" t="inlineStr">
        <is>
          <t>Paiement complet</t>
        </is>
      </c>
      <c r="I10" s="30">
        <f>IF(C10="","",IFERROR(IF(COUNTIF('Factures'!$A$5:$A$504,C10)=0,"Facture introuvable","OK"),"Facture introuvable"))</f>
        <v/>
      </c>
    </row>
    <row r="11">
      <c r="A11" s="23" t="n">
        <v>46255</v>
      </c>
      <c r="B11" s="22" t="inlineStr">
        <is>
          <t>PAIE-2026-007</t>
        </is>
      </c>
      <c r="C11" s="22" t="inlineStr">
        <is>
          <t>FAC-2026-006</t>
        </is>
      </c>
      <c r="D11" s="30">
        <f>IF(C11="","",IFERROR(VLOOKUP(C11,'Factures'!$A$5:$C$504,3,FALSE),""))</f>
        <v/>
      </c>
      <c r="E11" s="22" t="inlineStr">
        <is>
          <t>Dépôt direct</t>
        </is>
      </c>
      <c r="F11" s="22" t="inlineStr">
        <is>
          <t>DEP-23018</t>
        </is>
      </c>
      <c r="G11" s="25" t="n">
        <v>1149.75</v>
      </c>
      <c r="H11" s="24" t="inlineStr">
        <is>
          <t>Paiement complet</t>
        </is>
      </c>
      <c r="I11" s="30">
        <f>IF(C11="","",IFERROR(IF(COUNTIF('Factures'!$A$5:$A$504,C11)=0,"Facture introuvable","OK"),"Facture introuvable"))</f>
        <v/>
      </c>
    </row>
    <row r="12">
      <c r="A12" s="23" t="n">
        <v>46257</v>
      </c>
      <c r="B12" s="22" t="inlineStr">
        <is>
          <t>PAIE-2026-008</t>
        </is>
      </c>
      <c r="C12" s="22" t="inlineStr">
        <is>
          <t>FAC-2026-007</t>
        </is>
      </c>
      <c r="D12" s="30">
        <f>IF(C12="","",IFERROR(VLOOKUP(C12,'Factures'!$A$5:$C$504,3,FALSE),""))</f>
        <v/>
      </c>
      <c r="E12" s="22" t="inlineStr">
        <is>
          <t>Chèque</t>
        </is>
      </c>
      <c r="F12" s="22" t="inlineStr">
        <is>
          <t>CHQ-1124</t>
        </is>
      </c>
      <c r="G12" s="25" t="n">
        <v>800</v>
      </c>
      <c r="H12" s="24" t="inlineStr">
        <is>
          <t>Paiement partiel</t>
        </is>
      </c>
      <c r="I12" s="30">
        <f>IF(C12="","",IFERROR(IF(COUNTIF('Factures'!$A$5:$A$504,C12)=0,"Facture introuvable","OK"),"Facture introuvable"))</f>
        <v/>
      </c>
    </row>
    <row r="13">
      <c r="A13" s="23" t="n">
        <v>46258</v>
      </c>
      <c r="B13" s="22" t="inlineStr">
        <is>
          <t>PAIE-2026-009</t>
        </is>
      </c>
      <c r="C13" s="22" t="inlineStr">
        <is>
          <t>FAC-2026-008</t>
        </is>
      </c>
      <c r="D13" s="30">
        <f>IF(C13="","",IFERROR(VLOOKUP(C13,'Factures'!$A$5:$C$504,3,FALSE),""))</f>
        <v/>
      </c>
      <c r="E13" s="22" t="inlineStr">
        <is>
          <t>Carte de crédit</t>
        </is>
      </c>
      <c r="F13" s="22" t="inlineStr">
        <is>
          <t>VI-3381</t>
        </is>
      </c>
      <c r="G13" s="25" t="n">
        <v>689.85</v>
      </c>
      <c r="H13" s="24" t="inlineStr">
        <is>
          <t>Paiement complet</t>
        </is>
      </c>
      <c r="I13" s="30">
        <f>IF(C13="","",IFERROR(IF(COUNTIF('Factures'!$A$5:$A$504,C13)=0,"Facture introuvable","OK"),"Facture introuvable"))</f>
        <v/>
      </c>
    </row>
    <row r="14">
      <c r="A14" s="23" t="n">
        <v>46259</v>
      </c>
      <c r="B14" s="22" t="inlineStr">
        <is>
          <t>PAIE-2026-010</t>
        </is>
      </c>
      <c r="C14" s="22" t="inlineStr">
        <is>
          <t>FAC-2026-007</t>
        </is>
      </c>
      <c r="D14" s="30">
        <f>IF(C14="","",IFERROR(VLOOKUP(C14,'Factures'!$A$5:$C$504,3,FALSE),""))</f>
        <v/>
      </c>
      <c r="E14" s="22" t="inlineStr">
        <is>
          <t>Virement bancaire</t>
        </is>
      </c>
      <c r="F14" s="22" t="inlineStr">
        <is>
          <t>VRT-47901</t>
        </is>
      </c>
      <c r="G14" s="25" t="n">
        <v>100</v>
      </c>
      <c r="H14" s="24" t="inlineStr">
        <is>
          <t>Versement additionnel</t>
        </is>
      </c>
      <c r="I14" s="30">
        <f>IF(C14="","",IFERROR(IF(COUNTIF('Factures'!$A$5:$A$504,C14)=0,"Facture introuvable","OK"),"Facture introuvable"))</f>
        <v/>
      </c>
    </row>
    <row r="15">
      <c r="A15" s="23" t="n"/>
      <c r="B15" s="22" t="n"/>
      <c r="C15" s="22" t="n"/>
      <c r="D15" s="30">
        <f>IF(C15="","",IFERROR(VLOOKUP(C15,'Factures'!$A$5:$C$504,3,FALSE),""))</f>
        <v/>
      </c>
      <c r="E15" s="22" t="n"/>
      <c r="F15" s="22" t="n"/>
      <c r="G15" s="25" t="n"/>
      <c r="H15" s="24" t="n"/>
      <c r="I15" s="30">
        <f>IF(C15="","",IFERROR(IF(COUNTIF('Factures'!$A$5:$A$504,C15)=0,"Facture introuvable","OK"),"Facture introuvable"))</f>
        <v/>
      </c>
    </row>
    <row r="16">
      <c r="A16" s="23" t="n"/>
      <c r="B16" s="22" t="n"/>
      <c r="C16" s="22" t="n"/>
      <c r="D16" s="30">
        <f>IF(C16="","",IFERROR(VLOOKUP(C16,'Factures'!$A$5:$C$504,3,FALSE),""))</f>
        <v/>
      </c>
      <c r="E16" s="22" t="n"/>
      <c r="F16" s="22" t="n"/>
      <c r="G16" s="25" t="n"/>
      <c r="H16" s="24" t="n"/>
      <c r="I16" s="30">
        <f>IF(C16="","",IFERROR(IF(COUNTIF('Factures'!$A$5:$A$504,C16)=0,"Facture introuvable","OK"),"Facture introuvable"))</f>
        <v/>
      </c>
    </row>
    <row r="17">
      <c r="A17" s="23" t="n"/>
      <c r="B17" s="22" t="n"/>
      <c r="C17" s="22" t="n"/>
      <c r="D17" s="30">
        <f>IF(C17="","",IFERROR(VLOOKUP(C17,'Factures'!$A$5:$C$504,3,FALSE),""))</f>
        <v/>
      </c>
      <c r="E17" s="22" t="n"/>
      <c r="F17" s="22" t="n"/>
      <c r="G17" s="25" t="n"/>
      <c r="H17" s="24" t="n"/>
      <c r="I17" s="30">
        <f>IF(C17="","",IFERROR(IF(COUNTIF('Factures'!$A$5:$A$504,C17)=0,"Facture introuvable","OK"),"Facture introuvable"))</f>
        <v/>
      </c>
    </row>
    <row r="18">
      <c r="A18" s="23" t="n"/>
      <c r="B18" s="22" t="n"/>
      <c r="C18" s="22" t="n"/>
      <c r="D18" s="30">
        <f>IF(C18="","",IFERROR(VLOOKUP(C18,'Factures'!$A$5:$C$504,3,FALSE),""))</f>
        <v/>
      </c>
      <c r="E18" s="22" t="n"/>
      <c r="F18" s="22" t="n"/>
      <c r="G18" s="25" t="n"/>
      <c r="H18" s="24" t="n"/>
      <c r="I18" s="30">
        <f>IF(C18="","",IFERROR(IF(COUNTIF('Factures'!$A$5:$A$504,C18)=0,"Facture introuvable","OK"),"Facture introuvable"))</f>
        <v/>
      </c>
    </row>
    <row r="19">
      <c r="A19" s="23" t="n"/>
      <c r="B19" s="22" t="n"/>
      <c r="C19" s="22" t="n"/>
      <c r="D19" s="30">
        <f>IF(C19="","",IFERROR(VLOOKUP(C19,'Factures'!$A$5:$C$504,3,FALSE),""))</f>
        <v/>
      </c>
      <c r="E19" s="22" t="n"/>
      <c r="F19" s="22" t="n"/>
      <c r="G19" s="25" t="n"/>
      <c r="H19" s="24" t="n"/>
      <c r="I19" s="30">
        <f>IF(C19="","",IFERROR(IF(COUNTIF('Factures'!$A$5:$A$504,C19)=0,"Facture introuvable","OK"),"Facture introuvable"))</f>
        <v/>
      </c>
    </row>
    <row r="20">
      <c r="A20" s="23" t="n"/>
      <c r="B20" s="22" t="n"/>
      <c r="C20" s="22" t="n"/>
      <c r="D20" s="30">
        <f>IF(C20="","",IFERROR(VLOOKUP(C20,'Factures'!$A$5:$C$504,3,FALSE),""))</f>
        <v/>
      </c>
      <c r="E20" s="22" t="n"/>
      <c r="F20" s="22" t="n"/>
      <c r="G20" s="25" t="n"/>
      <c r="H20" s="24" t="n"/>
      <c r="I20" s="30">
        <f>IF(C20="","",IFERROR(IF(COUNTIF('Factures'!$A$5:$A$504,C20)=0,"Facture introuvable","OK"),"Facture introuvable"))</f>
        <v/>
      </c>
    </row>
    <row r="21">
      <c r="A21" s="23" t="n"/>
      <c r="B21" s="22" t="n"/>
      <c r="C21" s="22" t="n"/>
      <c r="D21" s="30">
        <f>IF(C21="","",IFERROR(VLOOKUP(C21,'Factures'!$A$5:$C$504,3,FALSE),""))</f>
        <v/>
      </c>
      <c r="E21" s="22" t="n"/>
      <c r="F21" s="22" t="n"/>
      <c r="G21" s="25" t="n"/>
      <c r="H21" s="24" t="n"/>
      <c r="I21" s="30">
        <f>IF(C21="","",IFERROR(IF(COUNTIF('Factures'!$A$5:$A$504,C21)=0,"Facture introuvable","OK"),"Facture introuvable"))</f>
        <v/>
      </c>
    </row>
    <row r="22">
      <c r="A22" s="23" t="n"/>
      <c r="B22" s="22" t="n"/>
      <c r="C22" s="22" t="n"/>
      <c r="D22" s="30">
        <f>IF(C22="","",IFERROR(VLOOKUP(C22,'Factures'!$A$5:$C$504,3,FALSE),""))</f>
        <v/>
      </c>
      <c r="E22" s="22" t="n"/>
      <c r="F22" s="22" t="n"/>
      <c r="G22" s="25" t="n"/>
      <c r="H22" s="24" t="n"/>
      <c r="I22" s="30">
        <f>IF(C22="","",IFERROR(IF(COUNTIF('Factures'!$A$5:$A$504,C22)=0,"Facture introuvable","OK"),"Facture introuvable"))</f>
        <v/>
      </c>
    </row>
    <row r="23">
      <c r="A23" s="23" t="n"/>
      <c r="B23" s="22" t="n"/>
      <c r="C23" s="22" t="n"/>
      <c r="D23" s="30">
        <f>IF(C23="","",IFERROR(VLOOKUP(C23,'Factures'!$A$5:$C$504,3,FALSE),""))</f>
        <v/>
      </c>
      <c r="E23" s="22" t="n"/>
      <c r="F23" s="22" t="n"/>
      <c r="G23" s="25" t="n"/>
      <c r="H23" s="24" t="n"/>
      <c r="I23" s="30">
        <f>IF(C23="","",IFERROR(IF(COUNTIF('Factures'!$A$5:$A$504,C23)=0,"Facture introuvable","OK"),"Facture introuvable"))</f>
        <v/>
      </c>
    </row>
    <row r="24">
      <c r="A24" s="23" t="n"/>
      <c r="B24" s="22" t="n"/>
      <c r="C24" s="22" t="n"/>
      <c r="D24" s="30">
        <f>IF(C24="","",IFERROR(VLOOKUP(C24,'Factures'!$A$5:$C$504,3,FALSE),""))</f>
        <v/>
      </c>
      <c r="E24" s="22" t="n"/>
      <c r="F24" s="22" t="n"/>
      <c r="G24" s="25" t="n"/>
      <c r="H24" s="24" t="n"/>
      <c r="I24" s="30">
        <f>IF(C24="","",IFERROR(IF(COUNTIF('Factures'!$A$5:$A$504,C24)=0,"Facture introuvable","OK"),"Facture introuvable"))</f>
        <v/>
      </c>
    </row>
    <row r="25">
      <c r="A25" s="23" t="n"/>
      <c r="B25" s="22" t="n"/>
      <c r="C25" s="22" t="n"/>
      <c r="D25" s="30">
        <f>IF(C25="","",IFERROR(VLOOKUP(C25,'Factures'!$A$5:$C$504,3,FALSE),""))</f>
        <v/>
      </c>
      <c r="E25" s="22" t="n"/>
      <c r="F25" s="22" t="n"/>
      <c r="G25" s="25" t="n"/>
      <c r="H25" s="24" t="n"/>
      <c r="I25" s="30">
        <f>IF(C25="","",IFERROR(IF(COUNTIF('Factures'!$A$5:$A$504,C25)=0,"Facture introuvable","OK"),"Facture introuvable"))</f>
        <v/>
      </c>
    </row>
    <row r="26">
      <c r="A26" s="23" t="n"/>
      <c r="B26" s="22" t="n"/>
      <c r="C26" s="22" t="n"/>
      <c r="D26" s="30">
        <f>IF(C26="","",IFERROR(VLOOKUP(C26,'Factures'!$A$5:$C$504,3,FALSE),""))</f>
        <v/>
      </c>
      <c r="E26" s="22" t="n"/>
      <c r="F26" s="22" t="n"/>
      <c r="G26" s="25" t="n"/>
      <c r="H26" s="24" t="n"/>
      <c r="I26" s="30">
        <f>IF(C26="","",IFERROR(IF(COUNTIF('Factures'!$A$5:$A$504,C26)=0,"Facture introuvable","OK"),"Facture introuvable"))</f>
        <v/>
      </c>
    </row>
    <row r="27">
      <c r="A27" s="23" t="n"/>
      <c r="B27" s="22" t="n"/>
      <c r="C27" s="22" t="n"/>
      <c r="D27" s="30">
        <f>IF(C27="","",IFERROR(VLOOKUP(C27,'Factures'!$A$5:$C$504,3,FALSE),""))</f>
        <v/>
      </c>
      <c r="E27" s="22" t="n"/>
      <c r="F27" s="22" t="n"/>
      <c r="G27" s="25" t="n"/>
      <c r="H27" s="24" t="n"/>
      <c r="I27" s="30">
        <f>IF(C27="","",IFERROR(IF(COUNTIF('Factures'!$A$5:$A$504,C27)=0,"Facture introuvable","OK"),"Facture introuvable"))</f>
        <v/>
      </c>
    </row>
    <row r="28">
      <c r="A28" s="23" t="n"/>
      <c r="B28" s="22" t="n"/>
      <c r="C28" s="22" t="n"/>
      <c r="D28" s="30">
        <f>IF(C28="","",IFERROR(VLOOKUP(C28,'Factures'!$A$5:$C$504,3,FALSE),""))</f>
        <v/>
      </c>
      <c r="E28" s="22" t="n"/>
      <c r="F28" s="22" t="n"/>
      <c r="G28" s="25" t="n"/>
      <c r="H28" s="24" t="n"/>
      <c r="I28" s="30">
        <f>IF(C28="","",IFERROR(IF(COUNTIF('Factures'!$A$5:$A$504,C28)=0,"Facture introuvable","OK"),"Facture introuvable"))</f>
        <v/>
      </c>
    </row>
    <row r="29">
      <c r="A29" s="23" t="n"/>
      <c r="B29" s="22" t="n"/>
      <c r="C29" s="22" t="n"/>
      <c r="D29" s="30">
        <f>IF(C29="","",IFERROR(VLOOKUP(C29,'Factures'!$A$5:$C$504,3,FALSE),""))</f>
        <v/>
      </c>
      <c r="E29" s="22" t="n"/>
      <c r="F29" s="22" t="n"/>
      <c r="G29" s="25" t="n"/>
      <c r="H29" s="24" t="n"/>
      <c r="I29" s="30">
        <f>IF(C29="","",IFERROR(IF(COUNTIF('Factures'!$A$5:$A$504,C29)=0,"Facture introuvable","OK"),"Facture introuvable"))</f>
        <v/>
      </c>
    </row>
    <row r="30">
      <c r="A30" s="23" t="n"/>
      <c r="B30" s="22" t="n"/>
      <c r="C30" s="22" t="n"/>
      <c r="D30" s="30">
        <f>IF(C30="","",IFERROR(VLOOKUP(C30,'Factures'!$A$5:$C$504,3,FALSE),""))</f>
        <v/>
      </c>
      <c r="E30" s="22" t="n"/>
      <c r="F30" s="22" t="n"/>
      <c r="G30" s="25" t="n"/>
      <c r="H30" s="24" t="n"/>
      <c r="I30" s="30">
        <f>IF(C30="","",IFERROR(IF(COUNTIF('Factures'!$A$5:$A$504,C30)=0,"Facture introuvable","OK"),"Facture introuvable"))</f>
        <v/>
      </c>
    </row>
    <row r="31">
      <c r="A31" s="23" t="n"/>
      <c r="B31" s="22" t="n"/>
      <c r="C31" s="22" t="n"/>
      <c r="D31" s="30">
        <f>IF(C31="","",IFERROR(VLOOKUP(C31,'Factures'!$A$5:$C$504,3,FALSE),""))</f>
        <v/>
      </c>
      <c r="E31" s="22" t="n"/>
      <c r="F31" s="22" t="n"/>
      <c r="G31" s="25" t="n"/>
      <c r="H31" s="24" t="n"/>
      <c r="I31" s="30">
        <f>IF(C31="","",IFERROR(IF(COUNTIF('Factures'!$A$5:$A$504,C31)=0,"Facture introuvable","OK"),"Facture introuvable"))</f>
        <v/>
      </c>
    </row>
    <row r="32">
      <c r="A32" s="23" t="n"/>
      <c r="B32" s="22" t="n"/>
      <c r="C32" s="22" t="n"/>
      <c r="D32" s="30">
        <f>IF(C32="","",IFERROR(VLOOKUP(C32,'Factures'!$A$5:$C$504,3,FALSE),""))</f>
        <v/>
      </c>
      <c r="E32" s="22" t="n"/>
      <c r="F32" s="22" t="n"/>
      <c r="G32" s="25" t="n"/>
      <c r="H32" s="24" t="n"/>
      <c r="I32" s="30">
        <f>IF(C32="","",IFERROR(IF(COUNTIF('Factures'!$A$5:$A$504,C32)=0,"Facture introuvable","OK"),"Facture introuvable"))</f>
        <v/>
      </c>
    </row>
    <row r="33">
      <c r="A33" s="23" t="n"/>
      <c r="B33" s="22" t="n"/>
      <c r="C33" s="22" t="n"/>
      <c r="D33" s="30">
        <f>IF(C33="","",IFERROR(VLOOKUP(C33,'Factures'!$A$5:$C$504,3,FALSE),""))</f>
        <v/>
      </c>
      <c r="E33" s="22" t="n"/>
      <c r="F33" s="22" t="n"/>
      <c r="G33" s="25" t="n"/>
      <c r="H33" s="24" t="n"/>
      <c r="I33" s="30">
        <f>IF(C33="","",IFERROR(IF(COUNTIF('Factures'!$A$5:$A$504,C33)=0,"Facture introuvable","OK"),"Facture introuvable"))</f>
        <v/>
      </c>
    </row>
    <row r="34">
      <c r="A34" s="23" t="n"/>
      <c r="B34" s="22" t="n"/>
      <c r="C34" s="22" t="n"/>
      <c r="D34" s="30">
        <f>IF(C34="","",IFERROR(VLOOKUP(C34,'Factures'!$A$5:$C$504,3,FALSE),""))</f>
        <v/>
      </c>
      <c r="E34" s="22" t="n"/>
      <c r="F34" s="22" t="n"/>
      <c r="G34" s="25" t="n"/>
      <c r="H34" s="24" t="n"/>
      <c r="I34" s="30">
        <f>IF(C34="","",IFERROR(IF(COUNTIF('Factures'!$A$5:$A$504,C34)=0,"Facture introuvable","OK"),"Facture introuvable"))</f>
        <v/>
      </c>
    </row>
    <row r="35">
      <c r="A35" s="23" t="n"/>
      <c r="B35" s="22" t="n"/>
      <c r="C35" s="22" t="n"/>
      <c r="D35" s="30">
        <f>IF(C35="","",IFERROR(VLOOKUP(C35,'Factures'!$A$5:$C$504,3,FALSE),""))</f>
        <v/>
      </c>
      <c r="E35" s="22" t="n"/>
      <c r="F35" s="22" t="n"/>
      <c r="G35" s="25" t="n"/>
      <c r="H35" s="24" t="n"/>
      <c r="I35" s="30">
        <f>IF(C35="","",IFERROR(IF(COUNTIF('Factures'!$A$5:$A$504,C35)=0,"Facture introuvable","OK"),"Facture introuvable"))</f>
        <v/>
      </c>
    </row>
    <row r="36">
      <c r="A36" s="23" t="n"/>
      <c r="B36" s="22" t="n"/>
      <c r="C36" s="22" t="n"/>
      <c r="D36" s="30">
        <f>IF(C36="","",IFERROR(VLOOKUP(C36,'Factures'!$A$5:$C$504,3,FALSE),""))</f>
        <v/>
      </c>
      <c r="E36" s="22" t="n"/>
      <c r="F36" s="22" t="n"/>
      <c r="G36" s="25" t="n"/>
      <c r="H36" s="24" t="n"/>
      <c r="I36" s="30">
        <f>IF(C36="","",IFERROR(IF(COUNTIF('Factures'!$A$5:$A$504,C36)=0,"Facture introuvable","OK"),"Facture introuvable"))</f>
        <v/>
      </c>
    </row>
    <row r="37">
      <c r="A37" s="23" t="n"/>
      <c r="B37" s="22" t="n"/>
      <c r="C37" s="22" t="n"/>
      <c r="D37" s="30">
        <f>IF(C37="","",IFERROR(VLOOKUP(C37,'Factures'!$A$5:$C$504,3,FALSE),""))</f>
        <v/>
      </c>
      <c r="E37" s="22" t="n"/>
      <c r="F37" s="22" t="n"/>
      <c r="G37" s="25" t="n"/>
      <c r="H37" s="24" t="n"/>
      <c r="I37" s="30">
        <f>IF(C37="","",IFERROR(IF(COUNTIF('Factures'!$A$5:$A$504,C37)=0,"Facture introuvable","OK"),"Facture introuvable"))</f>
        <v/>
      </c>
    </row>
    <row r="38">
      <c r="A38" s="23" t="n"/>
      <c r="B38" s="22" t="n"/>
      <c r="C38" s="22" t="n"/>
      <c r="D38" s="30">
        <f>IF(C38="","",IFERROR(VLOOKUP(C38,'Factures'!$A$5:$C$504,3,FALSE),""))</f>
        <v/>
      </c>
      <c r="E38" s="22" t="n"/>
      <c r="F38" s="22" t="n"/>
      <c r="G38" s="25" t="n"/>
      <c r="H38" s="24" t="n"/>
      <c r="I38" s="30">
        <f>IF(C38="","",IFERROR(IF(COUNTIF('Factures'!$A$5:$A$504,C38)=0,"Facture introuvable","OK"),"Facture introuvable"))</f>
        <v/>
      </c>
    </row>
    <row r="39">
      <c r="A39" s="23" t="n"/>
      <c r="B39" s="22" t="n"/>
      <c r="C39" s="22" t="n"/>
      <c r="D39" s="30">
        <f>IF(C39="","",IFERROR(VLOOKUP(C39,'Factures'!$A$5:$C$504,3,FALSE),""))</f>
        <v/>
      </c>
      <c r="E39" s="22" t="n"/>
      <c r="F39" s="22" t="n"/>
      <c r="G39" s="25" t="n"/>
      <c r="H39" s="24" t="n"/>
      <c r="I39" s="30">
        <f>IF(C39="","",IFERROR(IF(COUNTIF('Factures'!$A$5:$A$504,C39)=0,"Facture introuvable","OK"),"Facture introuvable"))</f>
        <v/>
      </c>
    </row>
    <row r="40">
      <c r="A40" s="23" t="n"/>
      <c r="B40" s="22" t="n"/>
      <c r="C40" s="22" t="n"/>
      <c r="D40" s="30">
        <f>IF(C40="","",IFERROR(VLOOKUP(C40,'Factures'!$A$5:$C$504,3,FALSE),""))</f>
        <v/>
      </c>
      <c r="E40" s="22" t="n"/>
      <c r="F40" s="22" t="n"/>
      <c r="G40" s="25" t="n"/>
      <c r="H40" s="24" t="n"/>
      <c r="I40" s="30">
        <f>IF(C40="","",IFERROR(IF(COUNTIF('Factures'!$A$5:$A$504,C40)=0,"Facture introuvable","OK"),"Facture introuvable"))</f>
        <v/>
      </c>
    </row>
    <row r="41">
      <c r="A41" s="23" t="n"/>
      <c r="B41" s="22" t="n"/>
      <c r="C41" s="22" t="n"/>
      <c r="D41" s="30">
        <f>IF(C41="","",IFERROR(VLOOKUP(C41,'Factures'!$A$5:$C$504,3,FALSE),""))</f>
        <v/>
      </c>
      <c r="E41" s="22" t="n"/>
      <c r="F41" s="22" t="n"/>
      <c r="G41" s="25" t="n"/>
      <c r="H41" s="24" t="n"/>
      <c r="I41" s="30">
        <f>IF(C41="","",IFERROR(IF(COUNTIF('Factures'!$A$5:$A$504,C41)=0,"Facture introuvable","OK"),"Facture introuvable"))</f>
        <v/>
      </c>
    </row>
    <row r="42">
      <c r="A42" s="23" t="n"/>
      <c r="B42" s="22" t="n"/>
      <c r="C42" s="22" t="n"/>
      <c r="D42" s="30">
        <f>IF(C42="","",IFERROR(VLOOKUP(C42,'Factures'!$A$5:$C$504,3,FALSE),""))</f>
        <v/>
      </c>
      <c r="E42" s="22" t="n"/>
      <c r="F42" s="22" t="n"/>
      <c r="G42" s="25" t="n"/>
      <c r="H42" s="24" t="n"/>
      <c r="I42" s="30">
        <f>IF(C42="","",IFERROR(IF(COUNTIF('Factures'!$A$5:$A$504,C42)=0,"Facture introuvable","OK"),"Facture introuvable"))</f>
        <v/>
      </c>
    </row>
    <row r="43">
      <c r="A43" s="23" t="n"/>
      <c r="B43" s="22" t="n"/>
      <c r="C43" s="22" t="n"/>
      <c r="D43" s="30">
        <f>IF(C43="","",IFERROR(VLOOKUP(C43,'Factures'!$A$5:$C$504,3,FALSE),""))</f>
        <v/>
      </c>
      <c r="E43" s="22" t="n"/>
      <c r="F43" s="22" t="n"/>
      <c r="G43" s="25" t="n"/>
      <c r="H43" s="24" t="n"/>
      <c r="I43" s="30">
        <f>IF(C43="","",IFERROR(IF(COUNTIF('Factures'!$A$5:$A$504,C43)=0,"Facture introuvable","OK"),"Facture introuvable"))</f>
        <v/>
      </c>
    </row>
    <row r="44">
      <c r="A44" s="23" t="n"/>
      <c r="B44" s="22" t="n"/>
      <c r="C44" s="22" t="n"/>
      <c r="D44" s="30">
        <f>IF(C44="","",IFERROR(VLOOKUP(C44,'Factures'!$A$5:$C$504,3,FALSE),""))</f>
        <v/>
      </c>
      <c r="E44" s="22" t="n"/>
      <c r="F44" s="22" t="n"/>
      <c r="G44" s="25" t="n"/>
      <c r="H44" s="24" t="n"/>
      <c r="I44" s="30">
        <f>IF(C44="","",IFERROR(IF(COUNTIF('Factures'!$A$5:$A$504,C44)=0,"Facture introuvable","OK"),"Facture introuvable"))</f>
        <v/>
      </c>
    </row>
    <row r="45">
      <c r="A45" s="23" t="n"/>
      <c r="B45" s="22" t="n"/>
      <c r="C45" s="22" t="n"/>
      <c r="D45" s="30">
        <f>IF(C45="","",IFERROR(VLOOKUP(C45,'Factures'!$A$5:$C$504,3,FALSE),""))</f>
        <v/>
      </c>
      <c r="E45" s="22" t="n"/>
      <c r="F45" s="22" t="n"/>
      <c r="G45" s="25" t="n"/>
      <c r="H45" s="24" t="n"/>
      <c r="I45" s="30">
        <f>IF(C45="","",IFERROR(IF(COUNTIF('Factures'!$A$5:$A$504,C45)=0,"Facture introuvable","OK"),"Facture introuvable"))</f>
        <v/>
      </c>
    </row>
    <row r="46">
      <c r="A46" s="23" t="n"/>
      <c r="B46" s="22" t="n"/>
      <c r="C46" s="22" t="n"/>
      <c r="D46" s="30">
        <f>IF(C46="","",IFERROR(VLOOKUP(C46,'Factures'!$A$5:$C$504,3,FALSE),""))</f>
        <v/>
      </c>
      <c r="E46" s="22" t="n"/>
      <c r="F46" s="22" t="n"/>
      <c r="G46" s="25" t="n"/>
      <c r="H46" s="24" t="n"/>
      <c r="I46" s="30">
        <f>IF(C46="","",IFERROR(IF(COUNTIF('Factures'!$A$5:$A$504,C46)=0,"Facture introuvable","OK"),"Facture introuvable"))</f>
        <v/>
      </c>
    </row>
    <row r="47">
      <c r="A47" s="23" t="n"/>
      <c r="B47" s="22" t="n"/>
      <c r="C47" s="22" t="n"/>
      <c r="D47" s="30">
        <f>IF(C47="","",IFERROR(VLOOKUP(C47,'Factures'!$A$5:$C$504,3,FALSE),""))</f>
        <v/>
      </c>
      <c r="E47" s="22" t="n"/>
      <c r="F47" s="22" t="n"/>
      <c r="G47" s="25" t="n"/>
      <c r="H47" s="24" t="n"/>
      <c r="I47" s="30">
        <f>IF(C47="","",IFERROR(IF(COUNTIF('Factures'!$A$5:$A$504,C47)=0,"Facture introuvable","OK"),"Facture introuvable"))</f>
        <v/>
      </c>
    </row>
    <row r="48">
      <c r="A48" s="23" t="n"/>
      <c r="B48" s="22" t="n"/>
      <c r="C48" s="22" t="n"/>
      <c r="D48" s="30">
        <f>IF(C48="","",IFERROR(VLOOKUP(C48,'Factures'!$A$5:$C$504,3,FALSE),""))</f>
        <v/>
      </c>
      <c r="E48" s="22" t="n"/>
      <c r="F48" s="22" t="n"/>
      <c r="G48" s="25" t="n"/>
      <c r="H48" s="24" t="n"/>
      <c r="I48" s="30">
        <f>IF(C48="","",IFERROR(IF(COUNTIF('Factures'!$A$5:$A$504,C48)=0,"Facture introuvable","OK"),"Facture introuvable"))</f>
        <v/>
      </c>
    </row>
    <row r="49">
      <c r="A49" s="23" t="n"/>
      <c r="B49" s="22" t="n"/>
      <c r="C49" s="22" t="n"/>
      <c r="D49" s="30">
        <f>IF(C49="","",IFERROR(VLOOKUP(C49,'Factures'!$A$5:$C$504,3,FALSE),""))</f>
        <v/>
      </c>
      <c r="E49" s="22" t="n"/>
      <c r="F49" s="22" t="n"/>
      <c r="G49" s="25" t="n"/>
      <c r="H49" s="24" t="n"/>
      <c r="I49" s="30">
        <f>IF(C49="","",IFERROR(IF(COUNTIF('Factures'!$A$5:$A$504,C49)=0,"Facture introuvable","OK"),"Facture introuvable"))</f>
        <v/>
      </c>
    </row>
    <row r="50">
      <c r="A50" s="23" t="n"/>
      <c r="B50" s="22" t="n"/>
      <c r="C50" s="22" t="n"/>
      <c r="D50" s="30">
        <f>IF(C50="","",IFERROR(VLOOKUP(C50,'Factures'!$A$5:$C$504,3,FALSE),""))</f>
        <v/>
      </c>
      <c r="E50" s="22" t="n"/>
      <c r="F50" s="22" t="n"/>
      <c r="G50" s="25" t="n"/>
      <c r="H50" s="24" t="n"/>
      <c r="I50" s="30">
        <f>IF(C50="","",IFERROR(IF(COUNTIF('Factures'!$A$5:$A$504,C50)=0,"Facture introuvable","OK"),"Facture introuvable"))</f>
        <v/>
      </c>
    </row>
    <row r="51">
      <c r="A51" s="23" t="n"/>
      <c r="B51" s="22" t="n"/>
      <c r="C51" s="22" t="n"/>
      <c r="D51" s="30">
        <f>IF(C51="","",IFERROR(VLOOKUP(C51,'Factures'!$A$5:$C$504,3,FALSE),""))</f>
        <v/>
      </c>
      <c r="E51" s="22" t="n"/>
      <c r="F51" s="22" t="n"/>
      <c r="G51" s="25" t="n"/>
      <c r="H51" s="24" t="n"/>
      <c r="I51" s="30">
        <f>IF(C51="","",IFERROR(IF(COUNTIF('Factures'!$A$5:$A$504,C51)=0,"Facture introuvable","OK"),"Facture introuvable"))</f>
        <v/>
      </c>
    </row>
    <row r="52">
      <c r="A52" s="23" t="n"/>
      <c r="B52" s="22" t="n"/>
      <c r="C52" s="22" t="n"/>
      <c r="D52" s="30">
        <f>IF(C52="","",IFERROR(VLOOKUP(C52,'Factures'!$A$5:$C$504,3,FALSE),""))</f>
        <v/>
      </c>
      <c r="E52" s="22" t="n"/>
      <c r="F52" s="22" t="n"/>
      <c r="G52" s="25" t="n"/>
      <c r="H52" s="24" t="n"/>
      <c r="I52" s="30">
        <f>IF(C52="","",IFERROR(IF(COUNTIF('Factures'!$A$5:$A$504,C52)=0,"Facture introuvable","OK"),"Facture introuvable"))</f>
        <v/>
      </c>
    </row>
    <row r="53">
      <c r="A53" s="23" t="n"/>
      <c r="B53" s="22" t="n"/>
      <c r="C53" s="22" t="n"/>
      <c r="D53" s="30">
        <f>IF(C53="","",IFERROR(VLOOKUP(C53,'Factures'!$A$5:$C$504,3,FALSE),""))</f>
        <v/>
      </c>
      <c r="E53" s="22" t="n"/>
      <c r="F53" s="22" t="n"/>
      <c r="G53" s="25" t="n"/>
      <c r="H53" s="24" t="n"/>
      <c r="I53" s="30">
        <f>IF(C53="","",IFERROR(IF(COUNTIF('Factures'!$A$5:$A$504,C53)=0,"Facture introuvable","OK"),"Facture introuvable"))</f>
        <v/>
      </c>
    </row>
    <row r="54">
      <c r="A54" s="23" t="n"/>
      <c r="B54" s="22" t="n"/>
      <c r="C54" s="22" t="n"/>
      <c r="D54" s="30">
        <f>IF(C54="","",IFERROR(VLOOKUP(C54,'Factures'!$A$5:$C$504,3,FALSE),""))</f>
        <v/>
      </c>
      <c r="E54" s="22" t="n"/>
      <c r="F54" s="22" t="n"/>
      <c r="G54" s="25" t="n"/>
      <c r="H54" s="24" t="n"/>
      <c r="I54" s="30">
        <f>IF(C54="","",IFERROR(IF(COUNTIF('Factures'!$A$5:$A$504,C54)=0,"Facture introuvable","OK"),"Facture introuvable"))</f>
        <v/>
      </c>
    </row>
    <row r="55">
      <c r="A55" s="23" t="n"/>
      <c r="B55" s="22" t="n"/>
      <c r="C55" s="22" t="n"/>
      <c r="D55" s="30">
        <f>IF(C55="","",IFERROR(VLOOKUP(C55,'Factures'!$A$5:$C$504,3,FALSE),""))</f>
        <v/>
      </c>
      <c r="E55" s="22" t="n"/>
      <c r="F55" s="22" t="n"/>
      <c r="G55" s="25" t="n"/>
      <c r="H55" s="24" t="n"/>
      <c r="I55" s="30">
        <f>IF(C55="","",IFERROR(IF(COUNTIF('Factures'!$A$5:$A$504,C55)=0,"Facture introuvable","OK"),"Facture introuvable"))</f>
        <v/>
      </c>
    </row>
    <row r="56">
      <c r="A56" s="23" t="n"/>
      <c r="B56" s="22" t="n"/>
      <c r="C56" s="22" t="n"/>
      <c r="D56" s="30">
        <f>IF(C56="","",IFERROR(VLOOKUP(C56,'Factures'!$A$5:$C$504,3,FALSE),""))</f>
        <v/>
      </c>
      <c r="E56" s="22" t="n"/>
      <c r="F56" s="22" t="n"/>
      <c r="G56" s="25" t="n"/>
      <c r="H56" s="24" t="n"/>
      <c r="I56" s="30">
        <f>IF(C56="","",IFERROR(IF(COUNTIF('Factures'!$A$5:$A$504,C56)=0,"Facture introuvable","OK"),"Facture introuvable"))</f>
        <v/>
      </c>
    </row>
    <row r="57">
      <c r="A57" s="23" t="n"/>
      <c r="B57" s="22" t="n"/>
      <c r="C57" s="22" t="n"/>
      <c r="D57" s="30">
        <f>IF(C57="","",IFERROR(VLOOKUP(C57,'Factures'!$A$5:$C$504,3,FALSE),""))</f>
        <v/>
      </c>
      <c r="E57" s="22" t="n"/>
      <c r="F57" s="22" t="n"/>
      <c r="G57" s="25" t="n"/>
      <c r="H57" s="24" t="n"/>
      <c r="I57" s="30">
        <f>IF(C57="","",IFERROR(IF(COUNTIF('Factures'!$A$5:$A$504,C57)=0,"Facture introuvable","OK"),"Facture introuvable"))</f>
        <v/>
      </c>
    </row>
    <row r="58">
      <c r="A58" s="23" t="n"/>
      <c r="B58" s="22" t="n"/>
      <c r="C58" s="22" t="n"/>
      <c r="D58" s="30">
        <f>IF(C58="","",IFERROR(VLOOKUP(C58,'Factures'!$A$5:$C$504,3,FALSE),""))</f>
        <v/>
      </c>
      <c r="E58" s="22" t="n"/>
      <c r="F58" s="22" t="n"/>
      <c r="G58" s="25" t="n"/>
      <c r="H58" s="24" t="n"/>
      <c r="I58" s="30">
        <f>IF(C58="","",IFERROR(IF(COUNTIF('Factures'!$A$5:$A$504,C58)=0,"Facture introuvable","OK"),"Facture introuvable"))</f>
        <v/>
      </c>
    </row>
    <row r="59">
      <c r="A59" s="23" t="n"/>
      <c r="B59" s="22" t="n"/>
      <c r="C59" s="22" t="n"/>
      <c r="D59" s="30">
        <f>IF(C59="","",IFERROR(VLOOKUP(C59,'Factures'!$A$5:$C$504,3,FALSE),""))</f>
        <v/>
      </c>
      <c r="E59" s="22" t="n"/>
      <c r="F59" s="22" t="n"/>
      <c r="G59" s="25" t="n"/>
      <c r="H59" s="24" t="n"/>
      <c r="I59" s="30">
        <f>IF(C59="","",IFERROR(IF(COUNTIF('Factures'!$A$5:$A$504,C59)=0,"Facture introuvable","OK"),"Facture introuvable"))</f>
        <v/>
      </c>
    </row>
    <row r="60">
      <c r="A60" s="23" t="n"/>
      <c r="B60" s="22" t="n"/>
      <c r="C60" s="22" t="n"/>
      <c r="D60" s="30">
        <f>IF(C60="","",IFERROR(VLOOKUP(C60,'Factures'!$A$5:$C$504,3,FALSE),""))</f>
        <v/>
      </c>
      <c r="E60" s="22" t="n"/>
      <c r="F60" s="22" t="n"/>
      <c r="G60" s="25" t="n"/>
      <c r="H60" s="24" t="n"/>
      <c r="I60" s="30">
        <f>IF(C60="","",IFERROR(IF(COUNTIF('Factures'!$A$5:$A$504,C60)=0,"Facture introuvable","OK"),"Facture introuvable"))</f>
        <v/>
      </c>
    </row>
    <row r="61">
      <c r="A61" s="23" t="n"/>
      <c r="B61" s="22" t="n"/>
      <c r="C61" s="22" t="n"/>
      <c r="D61" s="30">
        <f>IF(C61="","",IFERROR(VLOOKUP(C61,'Factures'!$A$5:$C$504,3,FALSE),""))</f>
        <v/>
      </c>
      <c r="E61" s="22" t="n"/>
      <c r="F61" s="22" t="n"/>
      <c r="G61" s="25" t="n"/>
      <c r="H61" s="24" t="n"/>
      <c r="I61" s="30">
        <f>IF(C61="","",IFERROR(IF(COUNTIF('Factures'!$A$5:$A$504,C61)=0,"Facture introuvable","OK"),"Facture introuvable"))</f>
        <v/>
      </c>
    </row>
    <row r="62">
      <c r="A62" s="23" t="n"/>
      <c r="B62" s="22" t="n"/>
      <c r="C62" s="22" t="n"/>
      <c r="D62" s="30">
        <f>IF(C62="","",IFERROR(VLOOKUP(C62,'Factures'!$A$5:$C$504,3,FALSE),""))</f>
        <v/>
      </c>
      <c r="E62" s="22" t="n"/>
      <c r="F62" s="22" t="n"/>
      <c r="G62" s="25" t="n"/>
      <c r="H62" s="24" t="n"/>
      <c r="I62" s="30">
        <f>IF(C62="","",IFERROR(IF(COUNTIF('Factures'!$A$5:$A$504,C62)=0,"Facture introuvable","OK"),"Facture introuvable"))</f>
        <v/>
      </c>
    </row>
    <row r="63">
      <c r="A63" s="23" t="n"/>
      <c r="B63" s="22" t="n"/>
      <c r="C63" s="22" t="n"/>
      <c r="D63" s="30">
        <f>IF(C63="","",IFERROR(VLOOKUP(C63,'Factures'!$A$5:$C$504,3,FALSE),""))</f>
        <v/>
      </c>
      <c r="E63" s="22" t="n"/>
      <c r="F63" s="22" t="n"/>
      <c r="G63" s="25" t="n"/>
      <c r="H63" s="24" t="n"/>
      <c r="I63" s="30">
        <f>IF(C63="","",IFERROR(IF(COUNTIF('Factures'!$A$5:$A$504,C63)=0,"Facture introuvable","OK"),"Facture introuvable"))</f>
        <v/>
      </c>
    </row>
    <row r="64">
      <c r="A64" s="23" t="n"/>
      <c r="B64" s="22" t="n"/>
      <c r="C64" s="22" t="n"/>
      <c r="D64" s="30">
        <f>IF(C64="","",IFERROR(VLOOKUP(C64,'Factures'!$A$5:$C$504,3,FALSE),""))</f>
        <v/>
      </c>
      <c r="E64" s="22" t="n"/>
      <c r="F64" s="22" t="n"/>
      <c r="G64" s="25" t="n"/>
      <c r="H64" s="24" t="n"/>
      <c r="I64" s="30">
        <f>IF(C64="","",IFERROR(IF(COUNTIF('Factures'!$A$5:$A$504,C64)=0,"Facture introuvable","OK"),"Facture introuvable"))</f>
        <v/>
      </c>
    </row>
    <row r="65">
      <c r="A65" s="23" t="n"/>
      <c r="B65" s="22" t="n"/>
      <c r="C65" s="22" t="n"/>
      <c r="D65" s="30">
        <f>IF(C65="","",IFERROR(VLOOKUP(C65,'Factures'!$A$5:$C$504,3,FALSE),""))</f>
        <v/>
      </c>
      <c r="E65" s="22" t="n"/>
      <c r="F65" s="22" t="n"/>
      <c r="G65" s="25" t="n"/>
      <c r="H65" s="24" t="n"/>
      <c r="I65" s="30">
        <f>IF(C65="","",IFERROR(IF(COUNTIF('Factures'!$A$5:$A$504,C65)=0,"Facture introuvable","OK"),"Facture introuvable"))</f>
        <v/>
      </c>
    </row>
    <row r="66">
      <c r="A66" s="23" t="n"/>
      <c r="B66" s="22" t="n"/>
      <c r="C66" s="22" t="n"/>
      <c r="D66" s="30">
        <f>IF(C66="","",IFERROR(VLOOKUP(C66,'Factures'!$A$5:$C$504,3,FALSE),""))</f>
        <v/>
      </c>
      <c r="E66" s="22" t="n"/>
      <c r="F66" s="22" t="n"/>
      <c r="G66" s="25" t="n"/>
      <c r="H66" s="24" t="n"/>
      <c r="I66" s="30">
        <f>IF(C66="","",IFERROR(IF(COUNTIF('Factures'!$A$5:$A$504,C66)=0,"Facture introuvable","OK"),"Facture introuvable"))</f>
        <v/>
      </c>
    </row>
    <row r="67">
      <c r="A67" s="23" t="n"/>
      <c r="B67" s="22" t="n"/>
      <c r="C67" s="22" t="n"/>
      <c r="D67" s="30">
        <f>IF(C67="","",IFERROR(VLOOKUP(C67,'Factures'!$A$5:$C$504,3,FALSE),""))</f>
        <v/>
      </c>
      <c r="E67" s="22" t="n"/>
      <c r="F67" s="22" t="n"/>
      <c r="G67" s="25" t="n"/>
      <c r="H67" s="24" t="n"/>
      <c r="I67" s="30">
        <f>IF(C67="","",IFERROR(IF(COUNTIF('Factures'!$A$5:$A$504,C67)=0,"Facture introuvable","OK"),"Facture introuvable"))</f>
        <v/>
      </c>
    </row>
    <row r="68">
      <c r="A68" s="23" t="n"/>
      <c r="B68" s="22" t="n"/>
      <c r="C68" s="22" t="n"/>
      <c r="D68" s="30">
        <f>IF(C68="","",IFERROR(VLOOKUP(C68,'Factures'!$A$5:$C$504,3,FALSE),""))</f>
        <v/>
      </c>
      <c r="E68" s="22" t="n"/>
      <c r="F68" s="22" t="n"/>
      <c r="G68" s="25" t="n"/>
      <c r="H68" s="24" t="n"/>
      <c r="I68" s="30">
        <f>IF(C68="","",IFERROR(IF(COUNTIF('Factures'!$A$5:$A$504,C68)=0,"Facture introuvable","OK"),"Facture introuvable"))</f>
        <v/>
      </c>
    </row>
    <row r="69">
      <c r="A69" s="23" t="n"/>
      <c r="B69" s="22" t="n"/>
      <c r="C69" s="22" t="n"/>
      <c r="D69" s="30">
        <f>IF(C69="","",IFERROR(VLOOKUP(C69,'Factures'!$A$5:$C$504,3,FALSE),""))</f>
        <v/>
      </c>
      <c r="E69" s="22" t="n"/>
      <c r="F69" s="22" t="n"/>
      <c r="G69" s="25" t="n"/>
      <c r="H69" s="24" t="n"/>
      <c r="I69" s="30">
        <f>IF(C69="","",IFERROR(IF(COUNTIF('Factures'!$A$5:$A$504,C69)=0,"Facture introuvable","OK"),"Facture introuvable"))</f>
        <v/>
      </c>
    </row>
    <row r="70">
      <c r="A70" s="23" t="n"/>
      <c r="B70" s="22" t="n"/>
      <c r="C70" s="22" t="n"/>
      <c r="D70" s="30">
        <f>IF(C70="","",IFERROR(VLOOKUP(C70,'Factures'!$A$5:$C$504,3,FALSE),""))</f>
        <v/>
      </c>
      <c r="E70" s="22" t="n"/>
      <c r="F70" s="22" t="n"/>
      <c r="G70" s="25" t="n"/>
      <c r="H70" s="24" t="n"/>
      <c r="I70" s="30">
        <f>IF(C70="","",IFERROR(IF(COUNTIF('Factures'!$A$5:$A$504,C70)=0,"Facture introuvable","OK"),"Facture introuvable"))</f>
        <v/>
      </c>
    </row>
    <row r="71">
      <c r="A71" s="23" t="n"/>
      <c r="B71" s="22" t="n"/>
      <c r="C71" s="22" t="n"/>
      <c r="D71" s="30">
        <f>IF(C71="","",IFERROR(VLOOKUP(C71,'Factures'!$A$5:$C$504,3,FALSE),""))</f>
        <v/>
      </c>
      <c r="E71" s="22" t="n"/>
      <c r="F71" s="22" t="n"/>
      <c r="G71" s="25" t="n"/>
      <c r="H71" s="24" t="n"/>
      <c r="I71" s="30">
        <f>IF(C71="","",IFERROR(IF(COUNTIF('Factures'!$A$5:$A$504,C71)=0,"Facture introuvable","OK"),"Facture introuvable"))</f>
        <v/>
      </c>
    </row>
    <row r="72">
      <c r="A72" s="23" t="n"/>
      <c r="B72" s="22" t="n"/>
      <c r="C72" s="22" t="n"/>
      <c r="D72" s="30">
        <f>IF(C72="","",IFERROR(VLOOKUP(C72,'Factures'!$A$5:$C$504,3,FALSE),""))</f>
        <v/>
      </c>
      <c r="E72" s="22" t="n"/>
      <c r="F72" s="22" t="n"/>
      <c r="G72" s="25" t="n"/>
      <c r="H72" s="24" t="n"/>
      <c r="I72" s="30">
        <f>IF(C72="","",IFERROR(IF(COUNTIF('Factures'!$A$5:$A$504,C72)=0,"Facture introuvable","OK"),"Facture introuvable"))</f>
        <v/>
      </c>
    </row>
    <row r="73">
      <c r="A73" s="23" t="n"/>
      <c r="B73" s="22" t="n"/>
      <c r="C73" s="22" t="n"/>
      <c r="D73" s="30">
        <f>IF(C73="","",IFERROR(VLOOKUP(C73,'Factures'!$A$5:$C$504,3,FALSE),""))</f>
        <v/>
      </c>
      <c r="E73" s="22" t="n"/>
      <c r="F73" s="22" t="n"/>
      <c r="G73" s="25" t="n"/>
      <c r="H73" s="24" t="n"/>
      <c r="I73" s="30">
        <f>IF(C73="","",IFERROR(IF(COUNTIF('Factures'!$A$5:$A$504,C73)=0,"Facture introuvable","OK"),"Facture introuvable"))</f>
        <v/>
      </c>
    </row>
    <row r="74">
      <c r="A74" s="23" t="n"/>
      <c r="B74" s="22" t="n"/>
      <c r="C74" s="22" t="n"/>
      <c r="D74" s="30">
        <f>IF(C74="","",IFERROR(VLOOKUP(C74,'Factures'!$A$5:$C$504,3,FALSE),""))</f>
        <v/>
      </c>
      <c r="E74" s="22" t="n"/>
      <c r="F74" s="22" t="n"/>
      <c r="G74" s="25" t="n"/>
      <c r="H74" s="24" t="n"/>
      <c r="I74" s="30">
        <f>IF(C74="","",IFERROR(IF(COUNTIF('Factures'!$A$5:$A$504,C74)=0,"Facture introuvable","OK"),"Facture introuvable"))</f>
        <v/>
      </c>
    </row>
    <row r="75">
      <c r="A75" s="23" t="n"/>
      <c r="B75" s="22" t="n"/>
      <c r="C75" s="22" t="n"/>
      <c r="D75" s="30">
        <f>IF(C75="","",IFERROR(VLOOKUP(C75,'Factures'!$A$5:$C$504,3,FALSE),""))</f>
        <v/>
      </c>
      <c r="E75" s="22" t="n"/>
      <c r="F75" s="22" t="n"/>
      <c r="G75" s="25" t="n"/>
      <c r="H75" s="24" t="n"/>
      <c r="I75" s="30">
        <f>IF(C75="","",IFERROR(IF(COUNTIF('Factures'!$A$5:$A$504,C75)=0,"Facture introuvable","OK"),"Facture introuvable"))</f>
        <v/>
      </c>
    </row>
    <row r="76">
      <c r="A76" s="23" t="n"/>
      <c r="B76" s="22" t="n"/>
      <c r="C76" s="22" t="n"/>
      <c r="D76" s="30">
        <f>IF(C76="","",IFERROR(VLOOKUP(C76,'Factures'!$A$5:$C$504,3,FALSE),""))</f>
        <v/>
      </c>
      <c r="E76" s="22" t="n"/>
      <c r="F76" s="22" t="n"/>
      <c r="G76" s="25" t="n"/>
      <c r="H76" s="24" t="n"/>
      <c r="I76" s="30">
        <f>IF(C76="","",IFERROR(IF(COUNTIF('Factures'!$A$5:$A$504,C76)=0,"Facture introuvable","OK"),"Facture introuvable"))</f>
        <v/>
      </c>
    </row>
    <row r="77">
      <c r="A77" s="23" t="n"/>
      <c r="B77" s="22" t="n"/>
      <c r="C77" s="22" t="n"/>
      <c r="D77" s="30">
        <f>IF(C77="","",IFERROR(VLOOKUP(C77,'Factures'!$A$5:$C$504,3,FALSE),""))</f>
        <v/>
      </c>
      <c r="E77" s="22" t="n"/>
      <c r="F77" s="22" t="n"/>
      <c r="G77" s="25" t="n"/>
      <c r="H77" s="24" t="n"/>
      <c r="I77" s="30">
        <f>IF(C77="","",IFERROR(IF(COUNTIF('Factures'!$A$5:$A$504,C77)=0,"Facture introuvable","OK"),"Facture introuvable"))</f>
        <v/>
      </c>
    </row>
    <row r="78">
      <c r="A78" s="23" t="n"/>
      <c r="B78" s="22" t="n"/>
      <c r="C78" s="22" t="n"/>
      <c r="D78" s="30">
        <f>IF(C78="","",IFERROR(VLOOKUP(C78,'Factures'!$A$5:$C$504,3,FALSE),""))</f>
        <v/>
      </c>
      <c r="E78" s="22" t="n"/>
      <c r="F78" s="22" t="n"/>
      <c r="G78" s="25" t="n"/>
      <c r="H78" s="24" t="n"/>
      <c r="I78" s="30">
        <f>IF(C78="","",IFERROR(IF(COUNTIF('Factures'!$A$5:$A$504,C78)=0,"Facture introuvable","OK"),"Facture introuvable"))</f>
        <v/>
      </c>
    </row>
    <row r="79">
      <c r="A79" s="23" t="n"/>
      <c r="B79" s="22" t="n"/>
      <c r="C79" s="22" t="n"/>
      <c r="D79" s="30">
        <f>IF(C79="","",IFERROR(VLOOKUP(C79,'Factures'!$A$5:$C$504,3,FALSE),""))</f>
        <v/>
      </c>
      <c r="E79" s="22" t="n"/>
      <c r="F79" s="22" t="n"/>
      <c r="G79" s="25" t="n"/>
      <c r="H79" s="24" t="n"/>
      <c r="I79" s="30">
        <f>IF(C79="","",IFERROR(IF(COUNTIF('Factures'!$A$5:$A$504,C79)=0,"Facture introuvable","OK"),"Facture introuvable"))</f>
        <v/>
      </c>
    </row>
    <row r="80">
      <c r="A80" s="23" t="n"/>
      <c r="B80" s="22" t="n"/>
      <c r="C80" s="22" t="n"/>
      <c r="D80" s="30">
        <f>IF(C80="","",IFERROR(VLOOKUP(C80,'Factures'!$A$5:$C$504,3,FALSE),""))</f>
        <v/>
      </c>
      <c r="E80" s="22" t="n"/>
      <c r="F80" s="22" t="n"/>
      <c r="G80" s="25" t="n"/>
      <c r="H80" s="24" t="n"/>
      <c r="I80" s="30">
        <f>IF(C80="","",IFERROR(IF(COUNTIF('Factures'!$A$5:$A$504,C80)=0,"Facture introuvable","OK"),"Facture introuvable"))</f>
        <v/>
      </c>
    </row>
    <row r="81">
      <c r="A81" s="23" t="n"/>
      <c r="B81" s="22" t="n"/>
      <c r="C81" s="22" t="n"/>
      <c r="D81" s="30">
        <f>IF(C81="","",IFERROR(VLOOKUP(C81,'Factures'!$A$5:$C$504,3,FALSE),""))</f>
        <v/>
      </c>
      <c r="E81" s="22" t="n"/>
      <c r="F81" s="22" t="n"/>
      <c r="G81" s="25" t="n"/>
      <c r="H81" s="24" t="n"/>
      <c r="I81" s="30">
        <f>IF(C81="","",IFERROR(IF(COUNTIF('Factures'!$A$5:$A$504,C81)=0,"Facture introuvable","OK"),"Facture introuvable"))</f>
        <v/>
      </c>
    </row>
    <row r="82">
      <c r="A82" s="23" t="n"/>
      <c r="B82" s="22" t="n"/>
      <c r="C82" s="22" t="n"/>
      <c r="D82" s="30">
        <f>IF(C82="","",IFERROR(VLOOKUP(C82,'Factures'!$A$5:$C$504,3,FALSE),""))</f>
        <v/>
      </c>
      <c r="E82" s="22" t="n"/>
      <c r="F82" s="22" t="n"/>
      <c r="G82" s="25" t="n"/>
      <c r="H82" s="24" t="n"/>
      <c r="I82" s="30">
        <f>IF(C82="","",IFERROR(IF(COUNTIF('Factures'!$A$5:$A$504,C82)=0,"Facture introuvable","OK"),"Facture introuvable"))</f>
        <v/>
      </c>
    </row>
    <row r="83">
      <c r="A83" s="23" t="n"/>
      <c r="B83" s="22" t="n"/>
      <c r="C83" s="22" t="n"/>
      <c r="D83" s="30">
        <f>IF(C83="","",IFERROR(VLOOKUP(C83,'Factures'!$A$5:$C$504,3,FALSE),""))</f>
        <v/>
      </c>
      <c r="E83" s="22" t="n"/>
      <c r="F83" s="22" t="n"/>
      <c r="G83" s="25" t="n"/>
      <c r="H83" s="24" t="n"/>
      <c r="I83" s="30">
        <f>IF(C83="","",IFERROR(IF(COUNTIF('Factures'!$A$5:$A$504,C83)=0,"Facture introuvable","OK"),"Facture introuvable"))</f>
        <v/>
      </c>
    </row>
    <row r="84">
      <c r="A84" s="23" t="n"/>
      <c r="B84" s="22" t="n"/>
      <c r="C84" s="22" t="n"/>
      <c r="D84" s="30">
        <f>IF(C84="","",IFERROR(VLOOKUP(C84,'Factures'!$A$5:$C$504,3,FALSE),""))</f>
        <v/>
      </c>
      <c r="E84" s="22" t="n"/>
      <c r="F84" s="22" t="n"/>
      <c r="G84" s="25" t="n"/>
      <c r="H84" s="24" t="n"/>
      <c r="I84" s="30">
        <f>IF(C84="","",IFERROR(IF(COUNTIF('Factures'!$A$5:$A$504,C84)=0,"Facture introuvable","OK"),"Facture introuvable"))</f>
        <v/>
      </c>
    </row>
    <row r="85">
      <c r="A85" s="23" t="n"/>
      <c r="B85" s="22" t="n"/>
      <c r="C85" s="22" t="n"/>
      <c r="D85" s="30">
        <f>IF(C85="","",IFERROR(VLOOKUP(C85,'Factures'!$A$5:$C$504,3,FALSE),""))</f>
        <v/>
      </c>
      <c r="E85" s="22" t="n"/>
      <c r="F85" s="22" t="n"/>
      <c r="G85" s="25" t="n"/>
      <c r="H85" s="24" t="n"/>
      <c r="I85" s="30">
        <f>IF(C85="","",IFERROR(IF(COUNTIF('Factures'!$A$5:$A$504,C85)=0,"Facture introuvable","OK"),"Facture introuvable"))</f>
        <v/>
      </c>
    </row>
    <row r="86">
      <c r="A86" s="23" t="n"/>
      <c r="B86" s="22" t="n"/>
      <c r="C86" s="22" t="n"/>
      <c r="D86" s="30">
        <f>IF(C86="","",IFERROR(VLOOKUP(C86,'Factures'!$A$5:$C$504,3,FALSE),""))</f>
        <v/>
      </c>
      <c r="E86" s="22" t="n"/>
      <c r="F86" s="22" t="n"/>
      <c r="G86" s="25" t="n"/>
      <c r="H86" s="24" t="n"/>
      <c r="I86" s="30">
        <f>IF(C86="","",IFERROR(IF(COUNTIF('Factures'!$A$5:$A$504,C86)=0,"Facture introuvable","OK"),"Facture introuvable"))</f>
        <v/>
      </c>
    </row>
    <row r="87">
      <c r="A87" s="23" t="n"/>
      <c r="B87" s="22" t="n"/>
      <c r="C87" s="22" t="n"/>
      <c r="D87" s="30">
        <f>IF(C87="","",IFERROR(VLOOKUP(C87,'Factures'!$A$5:$C$504,3,FALSE),""))</f>
        <v/>
      </c>
      <c r="E87" s="22" t="n"/>
      <c r="F87" s="22" t="n"/>
      <c r="G87" s="25" t="n"/>
      <c r="H87" s="24" t="n"/>
      <c r="I87" s="30">
        <f>IF(C87="","",IFERROR(IF(COUNTIF('Factures'!$A$5:$A$504,C87)=0,"Facture introuvable","OK"),"Facture introuvable"))</f>
        <v/>
      </c>
    </row>
    <row r="88">
      <c r="A88" s="23" t="n"/>
      <c r="B88" s="22" t="n"/>
      <c r="C88" s="22" t="n"/>
      <c r="D88" s="30">
        <f>IF(C88="","",IFERROR(VLOOKUP(C88,'Factures'!$A$5:$C$504,3,FALSE),""))</f>
        <v/>
      </c>
      <c r="E88" s="22" t="n"/>
      <c r="F88" s="22" t="n"/>
      <c r="G88" s="25" t="n"/>
      <c r="H88" s="24" t="n"/>
      <c r="I88" s="30">
        <f>IF(C88="","",IFERROR(IF(COUNTIF('Factures'!$A$5:$A$504,C88)=0,"Facture introuvable","OK"),"Facture introuvable"))</f>
        <v/>
      </c>
    </row>
    <row r="89">
      <c r="A89" s="23" t="n"/>
      <c r="B89" s="22" t="n"/>
      <c r="C89" s="22" t="n"/>
      <c r="D89" s="30">
        <f>IF(C89="","",IFERROR(VLOOKUP(C89,'Factures'!$A$5:$C$504,3,FALSE),""))</f>
        <v/>
      </c>
      <c r="E89" s="22" t="n"/>
      <c r="F89" s="22" t="n"/>
      <c r="G89" s="25" t="n"/>
      <c r="H89" s="24" t="n"/>
      <c r="I89" s="30">
        <f>IF(C89="","",IFERROR(IF(COUNTIF('Factures'!$A$5:$A$504,C89)=0,"Facture introuvable","OK"),"Facture introuvable"))</f>
        <v/>
      </c>
    </row>
    <row r="90">
      <c r="A90" s="23" t="n"/>
      <c r="B90" s="22" t="n"/>
      <c r="C90" s="22" t="n"/>
      <c r="D90" s="30">
        <f>IF(C90="","",IFERROR(VLOOKUP(C90,'Factures'!$A$5:$C$504,3,FALSE),""))</f>
        <v/>
      </c>
      <c r="E90" s="22" t="n"/>
      <c r="F90" s="22" t="n"/>
      <c r="G90" s="25" t="n"/>
      <c r="H90" s="24" t="n"/>
      <c r="I90" s="30">
        <f>IF(C90="","",IFERROR(IF(COUNTIF('Factures'!$A$5:$A$504,C90)=0,"Facture introuvable","OK"),"Facture introuvable"))</f>
        <v/>
      </c>
    </row>
    <row r="91">
      <c r="A91" s="23" t="n"/>
      <c r="B91" s="22" t="n"/>
      <c r="C91" s="22" t="n"/>
      <c r="D91" s="30">
        <f>IF(C91="","",IFERROR(VLOOKUP(C91,'Factures'!$A$5:$C$504,3,FALSE),""))</f>
        <v/>
      </c>
      <c r="E91" s="22" t="n"/>
      <c r="F91" s="22" t="n"/>
      <c r="G91" s="25" t="n"/>
      <c r="H91" s="24" t="n"/>
      <c r="I91" s="30">
        <f>IF(C91="","",IFERROR(IF(COUNTIF('Factures'!$A$5:$A$504,C91)=0,"Facture introuvable","OK"),"Facture introuvable"))</f>
        <v/>
      </c>
    </row>
    <row r="92">
      <c r="A92" s="23" t="n"/>
      <c r="B92" s="22" t="n"/>
      <c r="C92" s="22" t="n"/>
      <c r="D92" s="30">
        <f>IF(C92="","",IFERROR(VLOOKUP(C92,'Factures'!$A$5:$C$504,3,FALSE),""))</f>
        <v/>
      </c>
      <c r="E92" s="22" t="n"/>
      <c r="F92" s="22" t="n"/>
      <c r="G92" s="25" t="n"/>
      <c r="H92" s="24" t="n"/>
      <c r="I92" s="30">
        <f>IF(C92="","",IFERROR(IF(COUNTIF('Factures'!$A$5:$A$504,C92)=0,"Facture introuvable","OK"),"Facture introuvable"))</f>
        <v/>
      </c>
    </row>
    <row r="93">
      <c r="A93" s="23" t="n"/>
      <c r="B93" s="22" t="n"/>
      <c r="C93" s="22" t="n"/>
      <c r="D93" s="30">
        <f>IF(C93="","",IFERROR(VLOOKUP(C93,'Factures'!$A$5:$C$504,3,FALSE),""))</f>
        <v/>
      </c>
      <c r="E93" s="22" t="n"/>
      <c r="F93" s="22" t="n"/>
      <c r="G93" s="25" t="n"/>
      <c r="H93" s="24" t="n"/>
      <c r="I93" s="30">
        <f>IF(C93="","",IFERROR(IF(COUNTIF('Factures'!$A$5:$A$504,C93)=0,"Facture introuvable","OK"),"Facture introuvable"))</f>
        <v/>
      </c>
    </row>
    <row r="94">
      <c r="A94" s="23" t="n"/>
      <c r="B94" s="22" t="n"/>
      <c r="C94" s="22" t="n"/>
      <c r="D94" s="30">
        <f>IF(C94="","",IFERROR(VLOOKUP(C94,'Factures'!$A$5:$C$504,3,FALSE),""))</f>
        <v/>
      </c>
      <c r="E94" s="22" t="n"/>
      <c r="F94" s="22" t="n"/>
      <c r="G94" s="25" t="n"/>
      <c r="H94" s="24" t="n"/>
      <c r="I94" s="30">
        <f>IF(C94="","",IFERROR(IF(COUNTIF('Factures'!$A$5:$A$504,C94)=0,"Facture introuvable","OK"),"Facture introuvable"))</f>
        <v/>
      </c>
    </row>
    <row r="95">
      <c r="A95" s="23" t="n"/>
      <c r="B95" s="22" t="n"/>
      <c r="C95" s="22" t="n"/>
      <c r="D95" s="30">
        <f>IF(C95="","",IFERROR(VLOOKUP(C95,'Factures'!$A$5:$C$504,3,FALSE),""))</f>
        <v/>
      </c>
      <c r="E95" s="22" t="n"/>
      <c r="F95" s="22" t="n"/>
      <c r="G95" s="25" t="n"/>
      <c r="H95" s="24" t="n"/>
      <c r="I95" s="30">
        <f>IF(C95="","",IFERROR(IF(COUNTIF('Factures'!$A$5:$A$504,C95)=0,"Facture introuvable","OK"),"Facture introuvable"))</f>
        <v/>
      </c>
    </row>
    <row r="96">
      <c r="A96" s="23" t="n"/>
      <c r="B96" s="22" t="n"/>
      <c r="C96" s="22" t="n"/>
      <c r="D96" s="30">
        <f>IF(C96="","",IFERROR(VLOOKUP(C96,'Factures'!$A$5:$C$504,3,FALSE),""))</f>
        <v/>
      </c>
      <c r="E96" s="22" t="n"/>
      <c r="F96" s="22" t="n"/>
      <c r="G96" s="25" t="n"/>
      <c r="H96" s="24" t="n"/>
      <c r="I96" s="30">
        <f>IF(C96="","",IFERROR(IF(COUNTIF('Factures'!$A$5:$A$504,C96)=0,"Facture introuvable","OK"),"Facture introuvable"))</f>
        <v/>
      </c>
    </row>
    <row r="97">
      <c r="A97" s="23" t="n"/>
      <c r="B97" s="22" t="n"/>
      <c r="C97" s="22" t="n"/>
      <c r="D97" s="30">
        <f>IF(C97="","",IFERROR(VLOOKUP(C97,'Factures'!$A$5:$C$504,3,FALSE),""))</f>
        <v/>
      </c>
      <c r="E97" s="22" t="n"/>
      <c r="F97" s="22" t="n"/>
      <c r="G97" s="25" t="n"/>
      <c r="H97" s="24" t="n"/>
      <c r="I97" s="30">
        <f>IF(C97="","",IFERROR(IF(COUNTIF('Factures'!$A$5:$A$504,C97)=0,"Facture introuvable","OK"),"Facture introuvable"))</f>
        <v/>
      </c>
    </row>
    <row r="98">
      <c r="A98" s="23" t="n"/>
      <c r="B98" s="22" t="n"/>
      <c r="C98" s="22" t="n"/>
      <c r="D98" s="30">
        <f>IF(C98="","",IFERROR(VLOOKUP(C98,'Factures'!$A$5:$C$504,3,FALSE),""))</f>
        <v/>
      </c>
      <c r="E98" s="22" t="n"/>
      <c r="F98" s="22" t="n"/>
      <c r="G98" s="25" t="n"/>
      <c r="H98" s="24" t="n"/>
      <c r="I98" s="30">
        <f>IF(C98="","",IFERROR(IF(COUNTIF('Factures'!$A$5:$A$504,C98)=0,"Facture introuvable","OK"),"Facture introuvable"))</f>
        <v/>
      </c>
    </row>
    <row r="99">
      <c r="A99" s="23" t="n"/>
      <c r="B99" s="22" t="n"/>
      <c r="C99" s="22" t="n"/>
      <c r="D99" s="30">
        <f>IF(C99="","",IFERROR(VLOOKUP(C99,'Factures'!$A$5:$C$504,3,FALSE),""))</f>
        <v/>
      </c>
      <c r="E99" s="22" t="n"/>
      <c r="F99" s="22" t="n"/>
      <c r="G99" s="25" t="n"/>
      <c r="H99" s="24" t="n"/>
      <c r="I99" s="30">
        <f>IF(C99="","",IFERROR(IF(COUNTIF('Factures'!$A$5:$A$504,C99)=0,"Facture introuvable","OK"),"Facture introuvable"))</f>
        <v/>
      </c>
    </row>
    <row r="100">
      <c r="A100" s="23" t="n"/>
      <c r="B100" s="22" t="n"/>
      <c r="C100" s="22" t="n"/>
      <c r="D100" s="30">
        <f>IF(C100="","",IFERROR(VLOOKUP(C100,'Factures'!$A$5:$C$504,3,FALSE),""))</f>
        <v/>
      </c>
      <c r="E100" s="22" t="n"/>
      <c r="F100" s="22" t="n"/>
      <c r="G100" s="25" t="n"/>
      <c r="H100" s="24" t="n"/>
      <c r="I100" s="30">
        <f>IF(C100="","",IFERROR(IF(COUNTIF('Factures'!$A$5:$A$504,C100)=0,"Facture introuvable","OK"),"Facture introuvable"))</f>
        <v/>
      </c>
    </row>
    <row r="101">
      <c r="A101" s="23" t="n"/>
      <c r="B101" s="22" t="n"/>
      <c r="C101" s="22" t="n"/>
      <c r="D101" s="30">
        <f>IF(C101="","",IFERROR(VLOOKUP(C101,'Factures'!$A$5:$C$504,3,FALSE),""))</f>
        <v/>
      </c>
      <c r="E101" s="22" t="n"/>
      <c r="F101" s="22" t="n"/>
      <c r="G101" s="25" t="n"/>
      <c r="H101" s="24" t="n"/>
      <c r="I101" s="30">
        <f>IF(C101="","",IFERROR(IF(COUNTIF('Factures'!$A$5:$A$504,C101)=0,"Facture introuvable","OK"),"Facture introuvable"))</f>
        <v/>
      </c>
    </row>
    <row r="102">
      <c r="A102" s="23" t="n"/>
      <c r="B102" s="22" t="n"/>
      <c r="C102" s="22" t="n"/>
      <c r="D102" s="30">
        <f>IF(C102="","",IFERROR(VLOOKUP(C102,'Factures'!$A$5:$C$504,3,FALSE),""))</f>
        <v/>
      </c>
      <c r="E102" s="22" t="n"/>
      <c r="F102" s="22" t="n"/>
      <c r="G102" s="25" t="n"/>
      <c r="H102" s="24" t="n"/>
      <c r="I102" s="30">
        <f>IF(C102="","",IFERROR(IF(COUNTIF('Factures'!$A$5:$A$504,C102)=0,"Facture introuvable","OK"),"Facture introuvable"))</f>
        <v/>
      </c>
    </row>
    <row r="103">
      <c r="A103" s="23" t="n"/>
      <c r="B103" s="22" t="n"/>
      <c r="C103" s="22" t="n"/>
      <c r="D103" s="30">
        <f>IF(C103="","",IFERROR(VLOOKUP(C103,'Factures'!$A$5:$C$504,3,FALSE),""))</f>
        <v/>
      </c>
      <c r="E103" s="22" t="n"/>
      <c r="F103" s="22" t="n"/>
      <c r="G103" s="25" t="n"/>
      <c r="H103" s="24" t="n"/>
      <c r="I103" s="30">
        <f>IF(C103="","",IFERROR(IF(COUNTIF('Factures'!$A$5:$A$504,C103)=0,"Facture introuvable","OK"),"Facture introuvable"))</f>
        <v/>
      </c>
    </row>
    <row r="104">
      <c r="A104" s="23" t="n"/>
      <c r="B104" s="22" t="n"/>
      <c r="C104" s="22" t="n"/>
      <c r="D104" s="30">
        <f>IF(C104="","",IFERROR(VLOOKUP(C104,'Factures'!$A$5:$C$504,3,FALSE),""))</f>
        <v/>
      </c>
      <c r="E104" s="22" t="n"/>
      <c r="F104" s="22" t="n"/>
      <c r="G104" s="25" t="n"/>
      <c r="H104" s="24" t="n"/>
      <c r="I104" s="30">
        <f>IF(C104="","",IFERROR(IF(COUNTIF('Factures'!$A$5:$A$504,C104)=0,"Facture introuvable","OK"),"Facture introuvable"))</f>
        <v/>
      </c>
    </row>
    <row r="105">
      <c r="A105" s="23" t="n"/>
      <c r="B105" s="22" t="n"/>
      <c r="C105" s="22" t="n"/>
      <c r="D105" s="30">
        <f>IF(C105="","",IFERROR(VLOOKUP(C105,'Factures'!$A$5:$C$504,3,FALSE),""))</f>
        <v/>
      </c>
      <c r="E105" s="22" t="n"/>
      <c r="F105" s="22" t="n"/>
      <c r="G105" s="25" t="n"/>
      <c r="H105" s="24" t="n"/>
      <c r="I105" s="30">
        <f>IF(C105="","",IFERROR(IF(COUNTIF('Factures'!$A$5:$A$504,C105)=0,"Facture introuvable","OK"),"Facture introuvable"))</f>
        <v/>
      </c>
    </row>
    <row r="106">
      <c r="A106" s="23" t="n"/>
      <c r="B106" s="22" t="n"/>
      <c r="C106" s="22" t="n"/>
      <c r="D106" s="30">
        <f>IF(C106="","",IFERROR(VLOOKUP(C106,'Factures'!$A$5:$C$504,3,FALSE),""))</f>
        <v/>
      </c>
      <c r="E106" s="22" t="n"/>
      <c r="F106" s="22" t="n"/>
      <c r="G106" s="25" t="n"/>
      <c r="H106" s="24" t="n"/>
      <c r="I106" s="30">
        <f>IF(C106="","",IFERROR(IF(COUNTIF('Factures'!$A$5:$A$504,C106)=0,"Facture introuvable","OK"),"Facture introuvable"))</f>
        <v/>
      </c>
    </row>
    <row r="107">
      <c r="A107" s="23" t="n"/>
      <c r="B107" s="22" t="n"/>
      <c r="C107" s="22" t="n"/>
      <c r="D107" s="30">
        <f>IF(C107="","",IFERROR(VLOOKUP(C107,'Factures'!$A$5:$C$504,3,FALSE),""))</f>
        <v/>
      </c>
      <c r="E107" s="22" t="n"/>
      <c r="F107" s="22" t="n"/>
      <c r="G107" s="25" t="n"/>
      <c r="H107" s="24" t="n"/>
      <c r="I107" s="30">
        <f>IF(C107="","",IFERROR(IF(COUNTIF('Factures'!$A$5:$A$504,C107)=0,"Facture introuvable","OK"),"Facture introuvable"))</f>
        <v/>
      </c>
    </row>
    <row r="108">
      <c r="A108" s="23" t="n"/>
      <c r="B108" s="22" t="n"/>
      <c r="C108" s="22" t="n"/>
      <c r="D108" s="30">
        <f>IF(C108="","",IFERROR(VLOOKUP(C108,'Factures'!$A$5:$C$504,3,FALSE),""))</f>
        <v/>
      </c>
      <c r="E108" s="22" t="n"/>
      <c r="F108" s="22" t="n"/>
      <c r="G108" s="25" t="n"/>
      <c r="H108" s="24" t="n"/>
      <c r="I108" s="30">
        <f>IF(C108="","",IFERROR(IF(COUNTIF('Factures'!$A$5:$A$504,C108)=0,"Facture introuvable","OK"),"Facture introuvable"))</f>
        <v/>
      </c>
    </row>
    <row r="109">
      <c r="A109" s="23" t="n"/>
      <c r="B109" s="22" t="n"/>
      <c r="C109" s="22" t="n"/>
      <c r="D109" s="30">
        <f>IF(C109="","",IFERROR(VLOOKUP(C109,'Factures'!$A$5:$C$504,3,FALSE),""))</f>
        <v/>
      </c>
      <c r="E109" s="22" t="n"/>
      <c r="F109" s="22" t="n"/>
      <c r="G109" s="25" t="n"/>
      <c r="H109" s="24" t="n"/>
      <c r="I109" s="30">
        <f>IF(C109="","",IFERROR(IF(COUNTIF('Factures'!$A$5:$A$504,C109)=0,"Facture introuvable","OK"),"Facture introuvable"))</f>
        <v/>
      </c>
    </row>
    <row r="110">
      <c r="A110" s="23" t="n"/>
      <c r="B110" s="22" t="n"/>
      <c r="C110" s="22" t="n"/>
      <c r="D110" s="30">
        <f>IF(C110="","",IFERROR(VLOOKUP(C110,'Factures'!$A$5:$C$504,3,FALSE),""))</f>
        <v/>
      </c>
      <c r="E110" s="22" t="n"/>
      <c r="F110" s="22" t="n"/>
      <c r="G110" s="25" t="n"/>
      <c r="H110" s="24" t="n"/>
      <c r="I110" s="30">
        <f>IF(C110="","",IFERROR(IF(COUNTIF('Factures'!$A$5:$A$504,C110)=0,"Facture introuvable","OK"),"Facture introuvable"))</f>
        <v/>
      </c>
    </row>
    <row r="111">
      <c r="A111" s="23" t="n"/>
      <c r="B111" s="22" t="n"/>
      <c r="C111" s="22" t="n"/>
      <c r="D111" s="30">
        <f>IF(C111="","",IFERROR(VLOOKUP(C111,'Factures'!$A$5:$C$504,3,FALSE),""))</f>
        <v/>
      </c>
      <c r="E111" s="22" t="n"/>
      <c r="F111" s="22" t="n"/>
      <c r="G111" s="25" t="n"/>
      <c r="H111" s="24" t="n"/>
      <c r="I111" s="30">
        <f>IF(C111="","",IFERROR(IF(COUNTIF('Factures'!$A$5:$A$504,C111)=0,"Facture introuvable","OK"),"Facture introuvable"))</f>
        <v/>
      </c>
    </row>
    <row r="112">
      <c r="A112" s="23" t="n"/>
      <c r="B112" s="22" t="n"/>
      <c r="C112" s="22" t="n"/>
      <c r="D112" s="30">
        <f>IF(C112="","",IFERROR(VLOOKUP(C112,'Factures'!$A$5:$C$504,3,FALSE),""))</f>
        <v/>
      </c>
      <c r="E112" s="22" t="n"/>
      <c r="F112" s="22" t="n"/>
      <c r="G112" s="25" t="n"/>
      <c r="H112" s="24" t="n"/>
      <c r="I112" s="30">
        <f>IF(C112="","",IFERROR(IF(COUNTIF('Factures'!$A$5:$A$504,C112)=0,"Facture introuvable","OK"),"Facture introuvable"))</f>
        <v/>
      </c>
    </row>
    <row r="113">
      <c r="A113" s="23" t="n"/>
      <c r="B113" s="22" t="n"/>
      <c r="C113" s="22" t="n"/>
      <c r="D113" s="30">
        <f>IF(C113="","",IFERROR(VLOOKUP(C113,'Factures'!$A$5:$C$504,3,FALSE),""))</f>
        <v/>
      </c>
      <c r="E113" s="22" t="n"/>
      <c r="F113" s="22" t="n"/>
      <c r="G113" s="25" t="n"/>
      <c r="H113" s="24" t="n"/>
      <c r="I113" s="30">
        <f>IF(C113="","",IFERROR(IF(COUNTIF('Factures'!$A$5:$A$504,C113)=0,"Facture introuvable","OK"),"Facture introuvable"))</f>
        <v/>
      </c>
    </row>
    <row r="114">
      <c r="A114" s="23" t="n"/>
      <c r="B114" s="22" t="n"/>
      <c r="C114" s="22" t="n"/>
      <c r="D114" s="30">
        <f>IF(C114="","",IFERROR(VLOOKUP(C114,'Factures'!$A$5:$C$504,3,FALSE),""))</f>
        <v/>
      </c>
      <c r="E114" s="22" t="n"/>
      <c r="F114" s="22" t="n"/>
      <c r="G114" s="25" t="n"/>
      <c r="H114" s="24" t="n"/>
      <c r="I114" s="30">
        <f>IF(C114="","",IFERROR(IF(COUNTIF('Factures'!$A$5:$A$504,C114)=0,"Facture introuvable","OK"),"Facture introuvable"))</f>
        <v/>
      </c>
    </row>
    <row r="115">
      <c r="A115" s="23" t="n"/>
      <c r="B115" s="22" t="n"/>
      <c r="C115" s="22" t="n"/>
      <c r="D115" s="30">
        <f>IF(C115="","",IFERROR(VLOOKUP(C115,'Factures'!$A$5:$C$504,3,FALSE),""))</f>
        <v/>
      </c>
      <c r="E115" s="22" t="n"/>
      <c r="F115" s="22" t="n"/>
      <c r="G115" s="25" t="n"/>
      <c r="H115" s="24" t="n"/>
      <c r="I115" s="30">
        <f>IF(C115="","",IFERROR(IF(COUNTIF('Factures'!$A$5:$A$504,C115)=0,"Facture introuvable","OK"),"Facture introuvable"))</f>
        <v/>
      </c>
    </row>
    <row r="116">
      <c r="A116" s="23" t="n"/>
      <c r="B116" s="22" t="n"/>
      <c r="C116" s="22" t="n"/>
      <c r="D116" s="30">
        <f>IF(C116="","",IFERROR(VLOOKUP(C116,'Factures'!$A$5:$C$504,3,FALSE),""))</f>
        <v/>
      </c>
      <c r="E116" s="22" t="n"/>
      <c r="F116" s="22" t="n"/>
      <c r="G116" s="25" t="n"/>
      <c r="H116" s="24" t="n"/>
      <c r="I116" s="30">
        <f>IF(C116="","",IFERROR(IF(COUNTIF('Factures'!$A$5:$A$504,C116)=0,"Facture introuvable","OK"),"Facture introuvable"))</f>
        <v/>
      </c>
    </row>
    <row r="117">
      <c r="A117" s="23" t="n"/>
      <c r="B117" s="22" t="n"/>
      <c r="C117" s="22" t="n"/>
      <c r="D117" s="30">
        <f>IF(C117="","",IFERROR(VLOOKUP(C117,'Factures'!$A$5:$C$504,3,FALSE),""))</f>
        <v/>
      </c>
      <c r="E117" s="22" t="n"/>
      <c r="F117" s="22" t="n"/>
      <c r="G117" s="25" t="n"/>
      <c r="H117" s="24" t="n"/>
      <c r="I117" s="30">
        <f>IF(C117="","",IFERROR(IF(COUNTIF('Factures'!$A$5:$A$504,C117)=0,"Facture introuvable","OK"),"Facture introuvable"))</f>
        <v/>
      </c>
    </row>
    <row r="118">
      <c r="A118" s="23" t="n"/>
      <c r="B118" s="22" t="n"/>
      <c r="C118" s="22" t="n"/>
      <c r="D118" s="30">
        <f>IF(C118="","",IFERROR(VLOOKUP(C118,'Factures'!$A$5:$C$504,3,FALSE),""))</f>
        <v/>
      </c>
      <c r="E118" s="22" t="n"/>
      <c r="F118" s="22" t="n"/>
      <c r="G118" s="25" t="n"/>
      <c r="H118" s="24" t="n"/>
      <c r="I118" s="30">
        <f>IF(C118="","",IFERROR(IF(COUNTIF('Factures'!$A$5:$A$504,C118)=0,"Facture introuvable","OK"),"Facture introuvable"))</f>
        <v/>
      </c>
    </row>
    <row r="119">
      <c r="A119" s="23" t="n"/>
      <c r="B119" s="22" t="n"/>
      <c r="C119" s="22" t="n"/>
      <c r="D119" s="30">
        <f>IF(C119="","",IFERROR(VLOOKUP(C119,'Factures'!$A$5:$C$504,3,FALSE),""))</f>
        <v/>
      </c>
      <c r="E119" s="22" t="n"/>
      <c r="F119" s="22" t="n"/>
      <c r="G119" s="25" t="n"/>
      <c r="H119" s="24" t="n"/>
      <c r="I119" s="30">
        <f>IF(C119="","",IFERROR(IF(COUNTIF('Factures'!$A$5:$A$504,C119)=0,"Facture introuvable","OK"),"Facture introuvable"))</f>
        <v/>
      </c>
    </row>
    <row r="120">
      <c r="A120" s="23" t="n"/>
      <c r="B120" s="22" t="n"/>
      <c r="C120" s="22" t="n"/>
      <c r="D120" s="30">
        <f>IF(C120="","",IFERROR(VLOOKUP(C120,'Factures'!$A$5:$C$504,3,FALSE),""))</f>
        <v/>
      </c>
      <c r="E120" s="22" t="n"/>
      <c r="F120" s="22" t="n"/>
      <c r="G120" s="25" t="n"/>
      <c r="H120" s="24" t="n"/>
      <c r="I120" s="30">
        <f>IF(C120="","",IFERROR(IF(COUNTIF('Factures'!$A$5:$A$504,C120)=0,"Facture introuvable","OK"),"Facture introuvable"))</f>
        <v/>
      </c>
    </row>
    <row r="121">
      <c r="A121" s="23" t="n"/>
      <c r="B121" s="22" t="n"/>
      <c r="C121" s="22" t="n"/>
      <c r="D121" s="30">
        <f>IF(C121="","",IFERROR(VLOOKUP(C121,'Factures'!$A$5:$C$504,3,FALSE),""))</f>
        <v/>
      </c>
      <c r="E121" s="22" t="n"/>
      <c r="F121" s="22" t="n"/>
      <c r="G121" s="25" t="n"/>
      <c r="H121" s="24" t="n"/>
      <c r="I121" s="30">
        <f>IF(C121="","",IFERROR(IF(COUNTIF('Factures'!$A$5:$A$504,C121)=0,"Facture introuvable","OK"),"Facture introuvable"))</f>
        <v/>
      </c>
    </row>
    <row r="122">
      <c r="A122" s="23" t="n"/>
      <c r="B122" s="22" t="n"/>
      <c r="C122" s="22" t="n"/>
      <c r="D122" s="30">
        <f>IF(C122="","",IFERROR(VLOOKUP(C122,'Factures'!$A$5:$C$504,3,FALSE),""))</f>
        <v/>
      </c>
      <c r="E122" s="22" t="n"/>
      <c r="F122" s="22" t="n"/>
      <c r="G122" s="25" t="n"/>
      <c r="H122" s="24" t="n"/>
      <c r="I122" s="30">
        <f>IF(C122="","",IFERROR(IF(COUNTIF('Factures'!$A$5:$A$504,C122)=0,"Facture introuvable","OK"),"Facture introuvable"))</f>
        <v/>
      </c>
    </row>
    <row r="123">
      <c r="A123" s="23" t="n"/>
      <c r="B123" s="22" t="n"/>
      <c r="C123" s="22" t="n"/>
      <c r="D123" s="30">
        <f>IF(C123="","",IFERROR(VLOOKUP(C123,'Factures'!$A$5:$C$504,3,FALSE),""))</f>
        <v/>
      </c>
      <c r="E123" s="22" t="n"/>
      <c r="F123" s="22" t="n"/>
      <c r="G123" s="25" t="n"/>
      <c r="H123" s="24" t="n"/>
      <c r="I123" s="30">
        <f>IF(C123="","",IFERROR(IF(COUNTIF('Factures'!$A$5:$A$504,C123)=0,"Facture introuvable","OK"),"Facture introuvable"))</f>
        <v/>
      </c>
    </row>
    <row r="124">
      <c r="A124" s="23" t="n"/>
      <c r="B124" s="22" t="n"/>
      <c r="C124" s="22" t="n"/>
      <c r="D124" s="30">
        <f>IF(C124="","",IFERROR(VLOOKUP(C124,'Factures'!$A$5:$C$504,3,FALSE),""))</f>
        <v/>
      </c>
      <c r="E124" s="22" t="n"/>
      <c r="F124" s="22" t="n"/>
      <c r="G124" s="25" t="n"/>
      <c r="H124" s="24" t="n"/>
      <c r="I124" s="30">
        <f>IF(C124="","",IFERROR(IF(COUNTIF('Factures'!$A$5:$A$504,C124)=0,"Facture introuvable","OK"),"Facture introuvable"))</f>
        <v/>
      </c>
    </row>
    <row r="125">
      <c r="A125" s="23" t="n"/>
      <c r="B125" s="22" t="n"/>
      <c r="C125" s="22" t="n"/>
      <c r="D125" s="30">
        <f>IF(C125="","",IFERROR(VLOOKUP(C125,'Factures'!$A$5:$C$504,3,FALSE),""))</f>
        <v/>
      </c>
      <c r="E125" s="22" t="n"/>
      <c r="F125" s="22" t="n"/>
      <c r="G125" s="25" t="n"/>
      <c r="H125" s="24" t="n"/>
      <c r="I125" s="30">
        <f>IF(C125="","",IFERROR(IF(COUNTIF('Factures'!$A$5:$A$504,C125)=0,"Facture introuvable","OK"),"Facture introuvable"))</f>
        <v/>
      </c>
    </row>
    <row r="126">
      <c r="A126" s="23" t="n"/>
      <c r="B126" s="22" t="n"/>
      <c r="C126" s="22" t="n"/>
      <c r="D126" s="30">
        <f>IF(C126="","",IFERROR(VLOOKUP(C126,'Factures'!$A$5:$C$504,3,FALSE),""))</f>
        <v/>
      </c>
      <c r="E126" s="22" t="n"/>
      <c r="F126" s="22" t="n"/>
      <c r="G126" s="25" t="n"/>
      <c r="H126" s="24" t="n"/>
      <c r="I126" s="30">
        <f>IF(C126="","",IFERROR(IF(COUNTIF('Factures'!$A$5:$A$504,C126)=0,"Facture introuvable","OK"),"Facture introuvable"))</f>
        <v/>
      </c>
    </row>
    <row r="127">
      <c r="A127" s="23" t="n"/>
      <c r="B127" s="22" t="n"/>
      <c r="C127" s="22" t="n"/>
      <c r="D127" s="30">
        <f>IF(C127="","",IFERROR(VLOOKUP(C127,'Factures'!$A$5:$C$504,3,FALSE),""))</f>
        <v/>
      </c>
      <c r="E127" s="22" t="n"/>
      <c r="F127" s="22" t="n"/>
      <c r="G127" s="25" t="n"/>
      <c r="H127" s="24" t="n"/>
      <c r="I127" s="30">
        <f>IF(C127="","",IFERROR(IF(COUNTIF('Factures'!$A$5:$A$504,C127)=0,"Facture introuvable","OK"),"Facture introuvable"))</f>
        <v/>
      </c>
    </row>
    <row r="128">
      <c r="A128" s="23" t="n"/>
      <c r="B128" s="22" t="n"/>
      <c r="C128" s="22" t="n"/>
      <c r="D128" s="30">
        <f>IF(C128="","",IFERROR(VLOOKUP(C128,'Factures'!$A$5:$C$504,3,FALSE),""))</f>
        <v/>
      </c>
      <c r="E128" s="22" t="n"/>
      <c r="F128" s="22" t="n"/>
      <c r="G128" s="25" t="n"/>
      <c r="H128" s="24" t="n"/>
      <c r="I128" s="30">
        <f>IF(C128="","",IFERROR(IF(COUNTIF('Factures'!$A$5:$A$504,C128)=0,"Facture introuvable","OK"),"Facture introuvable"))</f>
        <v/>
      </c>
    </row>
    <row r="129">
      <c r="A129" s="23" t="n"/>
      <c r="B129" s="22" t="n"/>
      <c r="C129" s="22" t="n"/>
      <c r="D129" s="30">
        <f>IF(C129="","",IFERROR(VLOOKUP(C129,'Factures'!$A$5:$C$504,3,FALSE),""))</f>
        <v/>
      </c>
      <c r="E129" s="22" t="n"/>
      <c r="F129" s="22" t="n"/>
      <c r="G129" s="25" t="n"/>
      <c r="H129" s="24" t="n"/>
      <c r="I129" s="30">
        <f>IF(C129="","",IFERROR(IF(COUNTIF('Factures'!$A$5:$A$504,C129)=0,"Facture introuvable","OK"),"Facture introuvable"))</f>
        <v/>
      </c>
    </row>
    <row r="130">
      <c r="A130" s="23" t="n"/>
      <c r="B130" s="22" t="n"/>
      <c r="C130" s="22" t="n"/>
      <c r="D130" s="30">
        <f>IF(C130="","",IFERROR(VLOOKUP(C130,'Factures'!$A$5:$C$504,3,FALSE),""))</f>
        <v/>
      </c>
      <c r="E130" s="22" t="n"/>
      <c r="F130" s="22" t="n"/>
      <c r="G130" s="25" t="n"/>
      <c r="H130" s="24" t="n"/>
      <c r="I130" s="30">
        <f>IF(C130="","",IFERROR(IF(COUNTIF('Factures'!$A$5:$A$504,C130)=0,"Facture introuvable","OK"),"Facture introuvable"))</f>
        <v/>
      </c>
    </row>
    <row r="131">
      <c r="A131" s="23" t="n"/>
      <c r="B131" s="22" t="n"/>
      <c r="C131" s="22" t="n"/>
      <c r="D131" s="30">
        <f>IF(C131="","",IFERROR(VLOOKUP(C131,'Factures'!$A$5:$C$504,3,FALSE),""))</f>
        <v/>
      </c>
      <c r="E131" s="22" t="n"/>
      <c r="F131" s="22" t="n"/>
      <c r="G131" s="25" t="n"/>
      <c r="H131" s="24" t="n"/>
      <c r="I131" s="30">
        <f>IF(C131="","",IFERROR(IF(COUNTIF('Factures'!$A$5:$A$504,C131)=0,"Facture introuvable","OK"),"Facture introuvable"))</f>
        <v/>
      </c>
    </row>
    <row r="132">
      <c r="A132" s="23" t="n"/>
      <c r="B132" s="22" t="n"/>
      <c r="C132" s="22" t="n"/>
      <c r="D132" s="30">
        <f>IF(C132="","",IFERROR(VLOOKUP(C132,'Factures'!$A$5:$C$504,3,FALSE),""))</f>
        <v/>
      </c>
      <c r="E132" s="22" t="n"/>
      <c r="F132" s="22" t="n"/>
      <c r="G132" s="25" t="n"/>
      <c r="H132" s="24" t="n"/>
      <c r="I132" s="30">
        <f>IF(C132="","",IFERROR(IF(COUNTIF('Factures'!$A$5:$A$504,C132)=0,"Facture introuvable","OK"),"Facture introuvable"))</f>
        <v/>
      </c>
    </row>
    <row r="133">
      <c r="A133" s="23" t="n"/>
      <c r="B133" s="22" t="n"/>
      <c r="C133" s="22" t="n"/>
      <c r="D133" s="30">
        <f>IF(C133="","",IFERROR(VLOOKUP(C133,'Factures'!$A$5:$C$504,3,FALSE),""))</f>
        <v/>
      </c>
      <c r="E133" s="22" t="n"/>
      <c r="F133" s="22" t="n"/>
      <c r="G133" s="25" t="n"/>
      <c r="H133" s="24" t="n"/>
      <c r="I133" s="30">
        <f>IF(C133="","",IFERROR(IF(COUNTIF('Factures'!$A$5:$A$504,C133)=0,"Facture introuvable","OK"),"Facture introuvable"))</f>
        <v/>
      </c>
    </row>
    <row r="134">
      <c r="A134" s="23" t="n"/>
      <c r="B134" s="22" t="n"/>
      <c r="C134" s="22" t="n"/>
      <c r="D134" s="30">
        <f>IF(C134="","",IFERROR(VLOOKUP(C134,'Factures'!$A$5:$C$504,3,FALSE),""))</f>
        <v/>
      </c>
      <c r="E134" s="22" t="n"/>
      <c r="F134" s="22" t="n"/>
      <c r="G134" s="25" t="n"/>
      <c r="H134" s="24" t="n"/>
      <c r="I134" s="30">
        <f>IF(C134="","",IFERROR(IF(COUNTIF('Factures'!$A$5:$A$504,C134)=0,"Facture introuvable","OK"),"Facture introuvable"))</f>
        <v/>
      </c>
    </row>
    <row r="135">
      <c r="A135" s="23" t="n"/>
      <c r="B135" s="22" t="n"/>
      <c r="C135" s="22" t="n"/>
      <c r="D135" s="30">
        <f>IF(C135="","",IFERROR(VLOOKUP(C135,'Factures'!$A$5:$C$504,3,FALSE),""))</f>
        <v/>
      </c>
      <c r="E135" s="22" t="n"/>
      <c r="F135" s="22" t="n"/>
      <c r="G135" s="25" t="n"/>
      <c r="H135" s="24" t="n"/>
      <c r="I135" s="30">
        <f>IF(C135="","",IFERROR(IF(COUNTIF('Factures'!$A$5:$A$504,C135)=0,"Facture introuvable","OK"),"Facture introuvable"))</f>
        <v/>
      </c>
    </row>
    <row r="136">
      <c r="A136" s="23" t="n"/>
      <c r="B136" s="22" t="n"/>
      <c r="C136" s="22" t="n"/>
      <c r="D136" s="30">
        <f>IF(C136="","",IFERROR(VLOOKUP(C136,'Factures'!$A$5:$C$504,3,FALSE),""))</f>
        <v/>
      </c>
      <c r="E136" s="22" t="n"/>
      <c r="F136" s="22" t="n"/>
      <c r="G136" s="25" t="n"/>
      <c r="H136" s="24" t="n"/>
      <c r="I136" s="30">
        <f>IF(C136="","",IFERROR(IF(COUNTIF('Factures'!$A$5:$A$504,C136)=0,"Facture introuvable","OK"),"Facture introuvable"))</f>
        <v/>
      </c>
    </row>
    <row r="137">
      <c r="A137" s="23" t="n"/>
      <c r="B137" s="22" t="n"/>
      <c r="C137" s="22" t="n"/>
      <c r="D137" s="30">
        <f>IF(C137="","",IFERROR(VLOOKUP(C137,'Factures'!$A$5:$C$504,3,FALSE),""))</f>
        <v/>
      </c>
      <c r="E137" s="22" t="n"/>
      <c r="F137" s="22" t="n"/>
      <c r="G137" s="25" t="n"/>
      <c r="H137" s="24" t="n"/>
      <c r="I137" s="30">
        <f>IF(C137="","",IFERROR(IF(COUNTIF('Factures'!$A$5:$A$504,C137)=0,"Facture introuvable","OK"),"Facture introuvable"))</f>
        <v/>
      </c>
    </row>
    <row r="138">
      <c r="A138" s="23" t="n"/>
      <c r="B138" s="22" t="n"/>
      <c r="C138" s="22" t="n"/>
      <c r="D138" s="30">
        <f>IF(C138="","",IFERROR(VLOOKUP(C138,'Factures'!$A$5:$C$504,3,FALSE),""))</f>
        <v/>
      </c>
      <c r="E138" s="22" t="n"/>
      <c r="F138" s="22" t="n"/>
      <c r="G138" s="25" t="n"/>
      <c r="H138" s="24" t="n"/>
      <c r="I138" s="30">
        <f>IF(C138="","",IFERROR(IF(COUNTIF('Factures'!$A$5:$A$504,C138)=0,"Facture introuvable","OK"),"Facture introuvable"))</f>
        <v/>
      </c>
    </row>
    <row r="139">
      <c r="A139" s="23" t="n"/>
      <c r="B139" s="22" t="n"/>
      <c r="C139" s="22" t="n"/>
      <c r="D139" s="30">
        <f>IF(C139="","",IFERROR(VLOOKUP(C139,'Factures'!$A$5:$C$504,3,FALSE),""))</f>
        <v/>
      </c>
      <c r="E139" s="22" t="n"/>
      <c r="F139" s="22" t="n"/>
      <c r="G139" s="25" t="n"/>
      <c r="H139" s="24" t="n"/>
      <c r="I139" s="30">
        <f>IF(C139="","",IFERROR(IF(COUNTIF('Factures'!$A$5:$A$504,C139)=0,"Facture introuvable","OK"),"Facture introuvable"))</f>
        <v/>
      </c>
    </row>
    <row r="140">
      <c r="A140" s="23" t="n"/>
      <c r="B140" s="22" t="n"/>
      <c r="C140" s="22" t="n"/>
      <c r="D140" s="30">
        <f>IF(C140="","",IFERROR(VLOOKUP(C140,'Factures'!$A$5:$C$504,3,FALSE),""))</f>
        <v/>
      </c>
      <c r="E140" s="22" t="n"/>
      <c r="F140" s="22" t="n"/>
      <c r="G140" s="25" t="n"/>
      <c r="H140" s="24" t="n"/>
      <c r="I140" s="30">
        <f>IF(C140="","",IFERROR(IF(COUNTIF('Factures'!$A$5:$A$504,C140)=0,"Facture introuvable","OK"),"Facture introuvable"))</f>
        <v/>
      </c>
    </row>
    <row r="141">
      <c r="A141" s="23" t="n"/>
      <c r="B141" s="22" t="n"/>
      <c r="C141" s="22" t="n"/>
      <c r="D141" s="30">
        <f>IF(C141="","",IFERROR(VLOOKUP(C141,'Factures'!$A$5:$C$504,3,FALSE),""))</f>
        <v/>
      </c>
      <c r="E141" s="22" t="n"/>
      <c r="F141" s="22" t="n"/>
      <c r="G141" s="25" t="n"/>
      <c r="H141" s="24" t="n"/>
      <c r="I141" s="30">
        <f>IF(C141="","",IFERROR(IF(COUNTIF('Factures'!$A$5:$A$504,C141)=0,"Facture introuvable","OK"),"Facture introuvable"))</f>
        <v/>
      </c>
    </row>
    <row r="142">
      <c r="A142" s="23" t="n"/>
      <c r="B142" s="22" t="n"/>
      <c r="C142" s="22" t="n"/>
      <c r="D142" s="30">
        <f>IF(C142="","",IFERROR(VLOOKUP(C142,'Factures'!$A$5:$C$504,3,FALSE),""))</f>
        <v/>
      </c>
      <c r="E142" s="22" t="n"/>
      <c r="F142" s="22" t="n"/>
      <c r="G142" s="25" t="n"/>
      <c r="H142" s="24" t="n"/>
      <c r="I142" s="30">
        <f>IF(C142="","",IFERROR(IF(COUNTIF('Factures'!$A$5:$A$504,C142)=0,"Facture introuvable","OK"),"Facture introuvable"))</f>
        <v/>
      </c>
    </row>
    <row r="143">
      <c r="A143" s="23" t="n"/>
      <c r="B143" s="22" t="n"/>
      <c r="C143" s="22" t="n"/>
      <c r="D143" s="30">
        <f>IF(C143="","",IFERROR(VLOOKUP(C143,'Factures'!$A$5:$C$504,3,FALSE),""))</f>
        <v/>
      </c>
      <c r="E143" s="22" t="n"/>
      <c r="F143" s="22" t="n"/>
      <c r="G143" s="25" t="n"/>
      <c r="H143" s="24" t="n"/>
      <c r="I143" s="30">
        <f>IF(C143="","",IFERROR(IF(COUNTIF('Factures'!$A$5:$A$504,C143)=0,"Facture introuvable","OK"),"Facture introuvable"))</f>
        <v/>
      </c>
    </row>
    <row r="144">
      <c r="A144" s="23" t="n"/>
      <c r="B144" s="22" t="n"/>
      <c r="C144" s="22" t="n"/>
      <c r="D144" s="30">
        <f>IF(C144="","",IFERROR(VLOOKUP(C144,'Factures'!$A$5:$C$504,3,FALSE),""))</f>
        <v/>
      </c>
      <c r="E144" s="22" t="n"/>
      <c r="F144" s="22" t="n"/>
      <c r="G144" s="25" t="n"/>
      <c r="H144" s="24" t="n"/>
      <c r="I144" s="30">
        <f>IF(C144="","",IFERROR(IF(COUNTIF('Factures'!$A$5:$A$504,C144)=0,"Facture introuvable","OK"),"Facture introuvable"))</f>
        <v/>
      </c>
    </row>
    <row r="145">
      <c r="A145" s="23" t="n"/>
      <c r="B145" s="22" t="n"/>
      <c r="C145" s="22" t="n"/>
      <c r="D145" s="30">
        <f>IF(C145="","",IFERROR(VLOOKUP(C145,'Factures'!$A$5:$C$504,3,FALSE),""))</f>
        <v/>
      </c>
      <c r="E145" s="22" t="n"/>
      <c r="F145" s="22" t="n"/>
      <c r="G145" s="25" t="n"/>
      <c r="H145" s="24" t="n"/>
      <c r="I145" s="30">
        <f>IF(C145="","",IFERROR(IF(COUNTIF('Factures'!$A$5:$A$504,C145)=0,"Facture introuvable","OK"),"Facture introuvable"))</f>
        <v/>
      </c>
    </row>
    <row r="146">
      <c r="A146" s="23" t="n"/>
      <c r="B146" s="22" t="n"/>
      <c r="C146" s="22" t="n"/>
      <c r="D146" s="30">
        <f>IF(C146="","",IFERROR(VLOOKUP(C146,'Factures'!$A$5:$C$504,3,FALSE),""))</f>
        <v/>
      </c>
      <c r="E146" s="22" t="n"/>
      <c r="F146" s="22" t="n"/>
      <c r="G146" s="25" t="n"/>
      <c r="H146" s="24" t="n"/>
      <c r="I146" s="30">
        <f>IF(C146="","",IFERROR(IF(COUNTIF('Factures'!$A$5:$A$504,C146)=0,"Facture introuvable","OK"),"Facture introuvable"))</f>
        <v/>
      </c>
    </row>
    <row r="147">
      <c r="A147" s="23" t="n"/>
      <c r="B147" s="22" t="n"/>
      <c r="C147" s="22" t="n"/>
      <c r="D147" s="30">
        <f>IF(C147="","",IFERROR(VLOOKUP(C147,'Factures'!$A$5:$C$504,3,FALSE),""))</f>
        <v/>
      </c>
      <c r="E147" s="22" t="n"/>
      <c r="F147" s="22" t="n"/>
      <c r="G147" s="25" t="n"/>
      <c r="H147" s="24" t="n"/>
      <c r="I147" s="30">
        <f>IF(C147="","",IFERROR(IF(COUNTIF('Factures'!$A$5:$A$504,C147)=0,"Facture introuvable","OK"),"Facture introuvable"))</f>
        <v/>
      </c>
    </row>
    <row r="148">
      <c r="A148" s="23" t="n"/>
      <c r="B148" s="22" t="n"/>
      <c r="C148" s="22" t="n"/>
      <c r="D148" s="30">
        <f>IF(C148="","",IFERROR(VLOOKUP(C148,'Factures'!$A$5:$C$504,3,FALSE),""))</f>
        <v/>
      </c>
      <c r="E148" s="22" t="n"/>
      <c r="F148" s="22" t="n"/>
      <c r="G148" s="25" t="n"/>
      <c r="H148" s="24" t="n"/>
      <c r="I148" s="30">
        <f>IF(C148="","",IFERROR(IF(COUNTIF('Factures'!$A$5:$A$504,C148)=0,"Facture introuvable","OK"),"Facture introuvable"))</f>
        <v/>
      </c>
    </row>
    <row r="149">
      <c r="A149" s="23" t="n"/>
      <c r="B149" s="22" t="n"/>
      <c r="C149" s="22" t="n"/>
      <c r="D149" s="30">
        <f>IF(C149="","",IFERROR(VLOOKUP(C149,'Factures'!$A$5:$C$504,3,FALSE),""))</f>
        <v/>
      </c>
      <c r="E149" s="22" t="n"/>
      <c r="F149" s="22" t="n"/>
      <c r="G149" s="25" t="n"/>
      <c r="H149" s="24" t="n"/>
      <c r="I149" s="30">
        <f>IF(C149="","",IFERROR(IF(COUNTIF('Factures'!$A$5:$A$504,C149)=0,"Facture introuvable","OK"),"Facture introuvable"))</f>
        <v/>
      </c>
    </row>
    <row r="150">
      <c r="A150" s="23" t="n"/>
      <c r="B150" s="22" t="n"/>
      <c r="C150" s="22" t="n"/>
      <c r="D150" s="30">
        <f>IF(C150="","",IFERROR(VLOOKUP(C150,'Factures'!$A$5:$C$504,3,FALSE),""))</f>
        <v/>
      </c>
      <c r="E150" s="22" t="n"/>
      <c r="F150" s="22" t="n"/>
      <c r="G150" s="25" t="n"/>
      <c r="H150" s="24" t="n"/>
      <c r="I150" s="30">
        <f>IF(C150="","",IFERROR(IF(COUNTIF('Factures'!$A$5:$A$504,C150)=0,"Facture introuvable","OK"),"Facture introuvable"))</f>
        <v/>
      </c>
    </row>
    <row r="151">
      <c r="A151" s="23" t="n"/>
      <c r="B151" s="22" t="n"/>
      <c r="C151" s="22" t="n"/>
      <c r="D151" s="30">
        <f>IF(C151="","",IFERROR(VLOOKUP(C151,'Factures'!$A$5:$C$504,3,FALSE),""))</f>
        <v/>
      </c>
      <c r="E151" s="22" t="n"/>
      <c r="F151" s="22" t="n"/>
      <c r="G151" s="25" t="n"/>
      <c r="H151" s="24" t="n"/>
      <c r="I151" s="30">
        <f>IF(C151="","",IFERROR(IF(COUNTIF('Factures'!$A$5:$A$504,C151)=0,"Facture introuvable","OK"),"Facture introuvable"))</f>
        <v/>
      </c>
    </row>
    <row r="152">
      <c r="A152" s="23" t="n"/>
      <c r="B152" s="22" t="n"/>
      <c r="C152" s="22" t="n"/>
      <c r="D152" s="30">
        <f>IF(C152="","",IFERROR(VLOOKUP(C152,'Factures'!$A$5:$C$504,3,FALSE),""))</f>
        <v/>
      </c>
      <c r="E152" s="22" t="n"/>
      <c r="F152" s="22" t="n"/>
      <c r="G152" s="25" t="n"/>
      <c r="H152" s="24" t="n"/>
      <c r="I152" s="30">
        <f>IF(C152="","",IFERROR(IF(COUNTIF('Factures'!$A$5:$A$504,C152)=0,"Facture introuvable","OK"),"Facture introuvable"))</f>
        <v/>
      </c>
    </row>
    <row r="153">
      <c r="A153" s="23" t="n"/>
      <c r="B153" s="22" t="n"/>
      <c r="C153" s="22" t="n"/>
      <c r="D153" s="30">
        <f>IF(C153="","",IFERROR(VLOOKUP(C153,'Factures'!$A$5:$C$504,3,FALSE),""))</f>
        <v/>
      </c>
      <c r="E153" s="22" t="n"/>
      <c r="F153" s="22" t="n"/>
      <c r="G153" s="25" t="n"/>
      <c r="H153" s="24" t="n"/>
      <c r="I153" s="30">
        <f>IF(C153="","",IFERROR(IF(COUNTIF('Factures'!$A$5:$A$504,C153)=0,"Facture introuvable","OK"),"Facture introuvable"))</f>
        <v/>
      </c>
    </row>
    <row r="154">
      <c r="A154" s="23" t="n"/>
      <c r="B154" s="22" t="n"/>
      <c r="C154" s="22" t="n"/>
      <c r="D154" s="30">
        <f>IF(C154="","",IFERROR(VLOOKUP(C154,'Factures'!$A$5:$C$504,3,FALSE),""))</f>
        <v/>
      </c>
      <c r="E154" s="22" t="n"/>
      <c r="F154" s="22" t="n"/>
      <c r="G154" s="25" t="n"/>
      <c r="H154" s="24" t="n"/>
      <c r="I154" s="30">
        <f>IF(C154="","",IFERROR(IF(COUNTIF('Factures'!$A$5:$A$504,C154)=0,"Facture introuvable","OK"),"Facture introuvable"))</f>
        <v/>
      </c>
    </row>
    <row r="155">
      <c r="A155" s="23" t="n"/>
      <c r="B155" s="22" t="n"/>
      <c r="C155" s="22" t="n"/>
      <c r="D155" s="30">
        <f>IF(C155="","",IFERROR(VLOOKUP(C155,'Factures'!$A$5:$C$504,3,FALSE),""))</f>
        <v/>
      </c>
      <c r="E155" s="22" t="n"/>
      <c r="F155" s="22" t="n"/>
      <c r="G155" s="25" t="n"/>
      <c r="H155" s="24" t="n"/>
      <c r="I155" s="30">
        <f>IF(C155="","",IFERROR(IF(COUNTIF('Factures'!$A$5:$A$504,C155)=0,"Facture introuvable","OK"),"Facture introuvable"))</f>
        <v/>
      </c>
    </row>
    <row r="156">
      <c r="A156" s="23" t="n"/>
      <c r="B156" s="22" t="n"/>
      <c r="C156" s="22" t="n"/>
      <c r="D156" s="30">
        <f>IF(C156="","",IFERROR(VLOOKUP(C156,'Factures'!$A$5:$C$504,3,FALSE),""))</f>
        <v/>
      </c>
      <c r="E156" s="22" t="n"/>
      <c r="F156" s="22" t="n"/>
      <c r="G156" s="25" t="n"/>
      <c r="H156" s="24" t="n"/>
      <c r="I156" s="30">
        <f>IF(C156="","",IFERROR(IF(COUNTIF('Factures'!$A$5:$A$504,C156)=0,"Facture introuvable","OK"),"Facture introuvable"))</f>
        <v/>
      </c>
    </row>
    <row r="157">
      <c r="A157" s="23" t="n"/>
      <c r="B157" s="22" t="n"/>
      <c r="C157" s="22" t="n"/>
      <c r="D157" s="30">
        <f>IF(C157="","",IFERROR(VLOOKUP(C157,'Factures'!$A$5:$C$504,3,FALSE),""))</f>
        <v/>
      </c>
      <c r="E157" s="22" t="n"/>
      <c r="F157" s="22" t="n"/>
      <c r="G157" s="25" t="n"/>
      <c r="H157" s="24" t="n"/>
      <c r="I157" s="30">
        <f>IF(C157="","",IFERROR(IF(COUNTIF('Factures'!$A$5:$A$504,C157)=0,"Facture introuvable","OK"),"Facture introuvable"))</f>
        <v/>
      </c>
    </row>
    <row r="158">
      <c r="A158" s="23" t="n"/>
      <c r="B158" s="22" t="n"/>
      <c r="C158" s="22" t="n"/>
      <c r="D158" s="30">
        <f>IF(C158="","",IFERROR(VLOOKUP(C158,'Factures'!$A$5:$C$504,3,FALSE),""))</f>
        <v/>
      </c>
      <c r="E158" s="22" t="n"/>
      <c r="F158" s="22" t="n"/>
      <c r="G158" s="25" t="n"/>
      <c r="H158" s="24" t="n"/>
      <c r="I158" s="30">
        <f>IF(C158="","",IFERROR(IF(COUNTIF('Factures'!$A$5:$A$504,C158)=0,"Facture introuvable","OK"),"Facture introuvable"))</f>
        <v/>
      </c>
    </row>
    <row r="159">
      <c r="A159" s="23" t="n"/>
      <c r="B159" s="22" t="n"/>
      <c r="C159" s="22" t="n"/>
      <c r="D159" s="30">
        <f>IF(C159="","",IFERROR(VLOOKUP(C159,'Factures'!$A$5:$C$504,3,FALSE),""))</f>
        <v/>
      </c>
      <c r="E159" s="22" t="n"/>
      <c r="F159" s="22" t="n"/>
      <c r="G159" s="25" t="n"/>
      <c r="H159" s="24" t="n"/>
      <c r="I159" s="30">
        <f>IF(C159="","",IFERROR(IF(COUNTIF('Factures'!$A$5:$A$504,C159)=0,"Facture introuvable","OK"),"Facture introuvable"))</f>
        <v/>
      </c>
    </row>
    <row r="160">
      <c r="A160" s="23" t="n"/>
      <c r="B160" s="22" t="n"/>
      <c r="C160" s="22" t="n"/>
      <c r="D160" s="30">
        <f>IF(C160="","",IFERROR(VLOOKUP(C160,'Factures'!$A$5:$C$504,3,FALSE),""))</f>
        <v/>
      </c>
      <c r="E160" s="22" t="n"/>
      <c r="F160" s="22" t="n"/>
      <c r="G160" s="25" t="n"/>
      <c r="H160" s="24" t="n"/>
      <c r="I160" s="30">
        <f>IF(C160="","",IFERROR(IF(COUNTIF('Factures'!$A$5:$A$504,C160)=0,"Facture introuvable","OK"),"Facture introuvable"))</f>
        <v/>
      </c>
    </row>
    <row r="161">
      <c r="A161" s="23" t="n"/>
      <c r="B161" s="22" t="n"/>
      <c r="C161" s="22" t="n"/>
      <c r="D161" s="30">
        <f>IF(C161="","",IFERROR(VLOOKUP(C161,'Factures'!$A$5:$C$504,3,FALSE),""))</f>
        <v/>
      </c>
      <c r="E161" s="22" t="n"/>
      <c r="F161" s="22" t="n"/>
      <c r="G161" s="25" t="n"/>
      <c r="H161" s="24" t="n"/>
      <c r="I161" s="30">
        <f>IF(C161="","",IFERROR(IF(COUNTIF('Factures'!$A$5:$A$504,C161)=0,"Facture introuvable","OK"),"Facture introuvable"))</f>
        <v/>
      </c>
    </row>
    <row r="162">
      <c r="A162" s="23" t="n"/>
      <c r="B162" s="22" t="n"/>
      <c r="C162" s="22" t="n"/>
      <c r="D162" s="30">
        <f>IF(C162="","",IFERROR(VLOOKUP(C162,'Factures'!$A$5:$C$504,3,FALSE),""))</f>
        <v/>
      </c>
      <c r="E162" s="22" t="n"/>
      <c r="F162" s="22" t="n"/>
      <c r="G162" s="25" t="n"/>
      <c r="H162" s="24" t="n"/>
      <c r="I162" s="30">
        <f>IF(C162="","",IFERROR(IF(COUNTIF('Factures'!$A$5:$A$504,C162)=0,"Facture introuvable","OK"),"Facture introuvable"))</f>
        <v/>
      </c>
    </row>
    <row r="163">
      <c r="A163" s="23" t="n"/>
      <c r="B163" s="22" t="n"/>
      <c r="C163" s="22" t="n"/>
      <c r="D163" s="30">
        <f>IF(C163="","",IFERROR(VLOOKUP(C163,'Factures'!$A$5:$C$504,3,FALSE),""))</f>
        <v/>
      </c>
      <c r="E163" s="22" t="n"/>
      <c r="F163" s="22" t="n"/>
      <c r="G163" s="25" t="n"/>
      <c r="H163" s="24" t="n"/>
      <c r="I163" s="30">
        <f>IF(C163="","",IFERROR(IF(COUNTIF('Factures'!$A$5:$A$504,C163)=0,"Facture introuvable","OK"),"Facture introuvable"))</f>
        <v/>
      </c>
    </row>
    <row r="164">
      <c r="A164" s="23" t="n"/>
      <c r="B164" s="22" t="n"/>
      <c r="C164" s="22" t="n"/>
      <c r="D164" s="30">
        <f>IF(C164="","",IFERROR(VLOOKUP(C164,'Factures'!$A$5:$C$504,3,FALSE),""))</f>
        <v/>
      </c>
      <c r="E164" s="22" t="n"/>
      <c r="F164" s="22" t="n"/>
      <c r="G164" s="25" t="n"/>
      <c r="H164" s="24" t="n"/>
      <c r="I164" s="30">
        <f>IF(C164="","",IFERROR(IF(COUNTIF('Factures'!$A$5:$A$504,C164)=0,"Facture introuvable","OK"),"Facture introuvable"))</f>
        <v/>
      </c>
    </row>
    <row r="165">
      <c r="A165" s="23" t="n"/>
      <c r="B165" s="22" t="n"/>
      <c r="C165" s="22" t="n"/>
      <c r="D165" s="30">
        <f>IF(C165="","",IFERROR(VLOOKUP(C165,'Factures'!$A$5:$C$504,3,FALSE),""))</f>
        <v/>
      </c>
      <c r="E165" s="22" t="n"/>
      <c r="F165" s="22" t="n"/>
      <c r="G165" s="25" t="n"/>
      <c r="H165" s="24" t="n"/>
      <c r="I165" s="30">
        <f>IF(C165="","",IFERROR(IF(COUNTIF('Factures'!$A$5:$A$504,C165)=0,"Facture introuvable","OK"),"Facture introuvable"))</f>
        <v/>
      </c>
    </row>
    <row r="166">
      <c r="A166" s="23" t="n"/>
      <c r="B166" s="22" t="n"/>
      <c r="C166" s="22" t="n"/>
      <c r="D166" s="30">
        <f>IF(C166="","",IFERROR(VLOOKUP(C166,'Factures'!$A$5:$C$504,3,FALSE),""))</f>
        <v/>
      </c>
      <c r="E166" s="22" t="n"/>
      <c r="F166" s="22" t="n"/>
      <c r="G166" s="25" t="n"/>
      <c r="H166" s="24" t="n"/>
      <c r="I166" s="30">
        <f>IF(C166="","",IFERROR(IF(COUNTIF('Factures'!$A$5:$A$504,C166)=0,"Facture introuvable","OK"),"Facture introuvable"))</f>
        <v/>
      </c>
    </row>
    <row r="167">
      <c r="A167" s="23" t="n"/>
      <c r="B167" s="22" t="n"/>
      <c r="C167" s="22" t="n"/>
      <c r="D167" s="30">
        <f>IF(C167="","",IFERROR(VLOOKUP(C167,'Factures'!$A$5:$C$504,3,FALSE),""))</f>
        <v/>
      </c>
      <c r="E167" s="22" t="n"/>
      <c r="F167" s="22" t="n"/>
      <c r="G167" s="25" t="n"/>
      <c r="H167" s="24" t="n"/>
      <c r="I167" s="30">
        <f>IF(C167="","",IFERROR(IF(COUNTIF('Factures'!$A$5:$A$504,C167)=0,"Facture introuvable","OK"),"Facture introuvable"))</f>
        <v/>
      </c>
    </row>
    <row r="168">
      <c r="A168" s="23" t="n"/>
      <c r="B168" s="22" t="n"/>
      <c r="C168" s="22" t="n"/>
      <c r="D168" s="30">
        <f>IF(C168="","",IFERROR(VLOOKUP(C168,'Factures'!$A$5:$C$504,3,FALSE),""))</f>
        <v/>
      </c>
      <c r="E168" s="22" t="n"/>
      <c r="F168" s="22" t="n"/>
      <c r="G168" s="25" t="n"/>
      <c r="H168" s="24" t="n"/>
      <c r="I168" s="30">
        <f>IF(C168="","",IFERROR(IF(COUNTIF('Factures'!$A$5:$A$504,C168)=0,"Facture introuvable","OK"),"Facture introuvable"))</f>
        <v/>
      </c>
    </row>
    <row r="169">
      <c r="A169" s="23" t="n"/>
      <c r="B169" s="22" t="n"/>
      <c r="C169" s="22" t="n"/>
      <c r="D169" s="30">
        <f>IF(C169="","",IFERROR(VLOOKUP(C169,'Factures'!$A$5:$C$504,3,FALSE),""))</f>
        <v/>
      </c>
      <c r="E169" s="22" t="n"/>
      <c r="F169" s="22" t="n"/>
      <c r="G169" s="25" t="n"/>
      <c r="H169" s="24" t="n"/>
      <c r="I169" s="30">
        <f>IF(C169="","",IFERROR(IF(COUNTIF('Factures'!$A$5:$A$504,C169)=0,"Facture introuvable","OK"),"Facture introuvable"))</f>
        <v/>
      </c>
    </row>
    <row r="170">
      <c r="A170" s="23" t="n"/>
      <c r="B170" s="22" t="n"/>
      <c r="C170" s="22" t="n"/>
      <c r="D170" s="30">
        <f>IF(C170="","",IFERROR(VLOOKUP(C170,'Factures'!$A$5:$C$504,3,FALSE),""))</f>
        <v/>
      </c>
      <c r="E170" s="22" t="n"/>
      <c r="F170" s="22" t="n"/>
      <c r="G170" s="25" t="n"/>
      <c r="H170" s="24" t="n"/>
      <c r="I170" s="30">
        <f>IF(C170="","",IFERROR(IF(COUNTIF('Factures'!$A$5:$A$504,C170)=0,"Facture introuvable","OK"),"Facture introuvable"))</f>
        <v/>
      </c>
    </row>
    <row r="171">
      <c r="A171" s="23" t="n"/>
      <c r="B171" s="22" t="n"/>
      <c r="C171" s="22" t="n"/>
      <c r="D171" s="30">
        <f>IF(C171="","",IFERROR(VLOOKUP(C171,'Factures'!$A$5:$C$504,3,FALSE),""))</f>
        <v/>
      </c>
      <c r="E171" s="22" t="n"/>
      <c r="F171" s="22" t="n"/>
      <c r="G171" s="25" t="n"/>
      <c r="H171" s="24" t="n"/>
      <c r="I171" s="30">
        <f>IF(C171="","",IFERROR(IF(COUNTIF('Factures'!$A$5:$A$504,C171)=0,"Facture introuvable","OK"),"Facture introuvable"))</f>
        <v/>
      </c>
    </row>
    <row r="172">
      <c r="A172" s="23" t="n"/>
      <c r="B172" s="22" t="n"/>
      <c r="C172" s="22" t="n"/>
      <c r="D172" s="30">
        <f>IF(C172="","",IFERROR(VLOOKUP(C172,'Factures'!$A$5:$C$504,3,FALSE),""))</f>
        <v/>
      </c>
      <c r="E172" s="22" t="n"/>
      <c r="F172" s="22" t="n"/>
      <c r="G172" s="25" t="n"/>
      <c r="H172" s="24" t="n"/>
      <c r="I172" s="30">
        <f>IF(C172="","",IFERROR(IF(COUNTIF('Factures'!$A$5:$A$504,C172)=0,"Facture introuvable","OK"),"Facture introuvable"))</f>
        <v/>
      </c>
    </row>
    <row r="173">
      <c r="A173" s="23" t="n"/>
      <c r="B173" s="22" t="n"/>
      <c r="C173" s="22" t="n"/>
      <c r="D173" s="30">
        <f>IF(C173="","",IFERROR(VLOOKUP(C173,'Factures'!$A$5:$C$504,3,FALSE),""))</f>
        <v/>
      </c>
      <c r="E173" s="22" t="n"/>
      <c r="F173" s="22" t="n"/>
      <c r="G173" s="25" t="n"/>
      <c r="H173" s="24" t="n"/>
      <c r="I173" s="30">
        <f>IF(C173="","",IFERROR(IF(COUNTIF('Factures'!$A$5:$A$504,C173)=0,"Facture introuvable","OK"),"Facture introuvable"))</f>
        <v/>
      </c>
    </row>
    <row r="174">
      <c r="A174" s="23" t="n"/>
      <c r="B174" s="22" t="n"/>
      <c r="C174" s="22" t="n"/>
      <c r="D174" s="30">
        <f>IF(C174="","",IFERROR(VLOOKUP(C174,'Factures'!$A$5:$C$504,3,FALSE),""))</f>
        <v/>
      </c>
      <c r="E174" s="22" t="n"/>
      <c r="F174" s="22" t="n"/>
      <c r="G174" s="25" t="n"/>
      <c r="H174" s="24" t="n"/>
      <c r="I174" s="30">
        <f>IF(C174="","",IFERROR(IF(COUNTIF('Factures'!$A$5:$A$504,C174)=0,"Facture introuvable","OK"),"Facture introuvable"))</f>
        <v/>
      </c>
    </row>
    <row r="175">
      <c r="A175" s="23" t="n"/>
      <c r="B175" s="22" t="n"/>
      <c r="C175" s="22" t="n"/>
      <c r="D175" s="30">
        <f>IF(C175="","",IFERROR(VLOOKUP(C175,'Factures'!$A$5:$C$504,3,FALSE),""))</f>
        <v/>
      </c>
      <c r="E175" s="22" t="n"/>
      <c r="F175" s="22" t="n"/>
      <c r="G175" s="25" t="n"/>
      <c r="H175" s="24" t="n"/>
      <c r="I175" s="30">
        <f>IF(C175="","",IFERROR(IF(COUNTIF('Factures'!$A$5:$A$504,C175)=0,"Facture introuvable","OK"),"Facture introuvable"))</f>
        <v/>
      </c>
    </row>
    <row r="176">
      <c r="A176" s="23" t="n"/>
      <c r="B176" s="22" t="n"/>
      <c r="C176" s="22" t="n"/>
      <c r="D176" s="30">
        <f>IF(C176="","",IFERROR(VLOOKUP(C176,'Factures'!$A$5:$C$504,3,FALSE),""))</f>
        <v/>
      </c>
      <c r="E176" s="22" t="n"/>
      <c r="F176" s="22" t="n"/>
      <c r="G176" s="25" t="n"/>
      <c r="H176" s="24" t="n"/>
      <c r="I176" s="30">
        <f>IF(C176="","",IFERROR(IF(COUNTIF('Factures'!$A$5:$A$504,C176)=0,"Facture introuvable","OK"),"Facture introuvable"))</f>
        <v/>
      </c>
    </row>
    <row r="177">
      <c r="A177" s="23" t="n"/>
      <c r="B177" s="22" t="n"/>
      <c r="C177" s="22" t="n"/>
      <c r="D177" s="30">
        <f>IF(C177="","",IFERROR(VLOOKUP(C177,'Factures'!$A$5:$C$504,3,FALSE),""))</f>
        <v/>
      </c>
      <c r="E177" s="22" t="n"/>
      <c r="F177" s="22" t="n"/>
      <c r="G177" s="25" t="n"/>
      <c r="H177" s="24" t="n"/>
      <c r="I177" s="30">
        <f>IF(C177="","",IFERROR(IF(COUNTIF('Factures'!$A$5:$A$504,C177)=0,"Facture introuvable","OK"),"Facture introuvable"))</f>
        <v/>
      </c>
    </row>
    <row r="178">
      <c r="A178" s="23" t="n"/>
      <c r="B178" s="22" t="n"/>
      <c r="C178" s="22" t="n"/>
      <c r="D178" s="30">
        <f>IF(C178="","",IFERROR(VLOOKUP(C178,'Factures'!$A$5:$C$504,3,FALSE),""))</f>
        <v/>
      </c>
      <c r="E178" s="22" t="n"/>
      <c r="F178" s="22" t="n"/>
      <c r="G178" s="25" t="n"/>
      <c r="H178" s="24" t="n"/>
      <c r="I178" s="30">
        <f>IF(C178="","",IFERROR(IF(COUNTIF('Factures'!$A$5:$A$504,C178)=0,"Facture introuvable","OK"),"Facture introuvable"))</f>
        <v/>
      </c>
    </row>
    <row r="179">
      <c r="A179" s="23" t="n"/>
      <c r="B179" s="22" t="n"/>
      <c r="C179" s="22" t="n"/>
      <c r="D179" s="30">
        <f>IF(C179="","",IFERROR(VLOOKUP(C179,'Factures'!$A$5:$C$504,3,FALSE),""))</f>
        <v/>
      </c>
      <c r="E179" s="22" t="n"/>
      <c r="F179" s="22" t="n"/>
      <c r="G179" s="25" t="n"/>
      <c r="H179" s="24" t="n"/>
      <c r="I179" s="30">
        <f>IF(C179="","",IFERROR(IF(COUNTIF('Factures'!$A$5:$A$504,C179)=0,"Facture introuvable","OK"),"Facture introuvable"))</f>
        <v/>
      </c>
    </row>
    <row r="180">
      <c r="A180" s="23" t="n"/>
      <c r="B180" s="22" t="n"/>
      <c r="C180" s="22" t="n"/>
      <c r="D180" s="30">
        <f>IF(C180="","",IFERROR(VLOOKUP(C180,'Factures'!$A$5:$C$504,3,FALSE),""))</f>
        <v/>
      </c>
      <c r="E180" s="22" t="n"/>
      <c r="F180" s="22" t="n"/>
      <c r="G180" s="25" t="n"/>
      <c r="H180" s="24" t="n"/>
      <c r="I180" s="30">
        <f>IF(C180="","",IFERROR(IF(COUNTIF('Factures'!$A$5:$A$504,C180)=0,"Facture introuvable","OK"),"Facture introuvable"))</f>
        <v/>
      </c>
    </row>
    <row r="181">
      <c r="A181" s="23" t="n"/>
      <c r="B181" s="22" t="n"/>
      <c r="C181" s="22" t="n"/>
      <c r="D181" s="30">
        <f>IF(C181="","",IFERROR(VLOOKUP(C181,'Factures'!$A$5:$C$504,3,FALSE),""))</f>
        <v/>
      </c>
      <c r="E181" s="22" t="n"/>
      <c r="F181" s="22" t="n"/>
      <c r="G181" s="25" t="n"/>
      <c r="H181" s="24" t="n"/>
      <c r="I181" s="30">
        <f>IF(C181="","",IFERROR(IF(COUNTIF('Factures'!$A$5:$A$504,C181)=0,"Facture introuvable","OK"),"Facture introuvable"))</f>
        <v/>
      </c>
    </row>
    <row r="182">
      <c r="A182" s="23" t="n"/>
      <c r="B182" s="22" t="n"/>
      <c r="C182" s="22" t="n"/>
      <c r="D182" s="30">
        <f>IF(C182="","",IFERROR(VLOOKUP(C182,'Factures'!$A$5:$C$504,3,FALSE),""))</f>
        <v/>
      </c>
      <c r="E182" s="22" t="n"/>
      <c r="F182" s="22" t="n"/>
      <c r="G182" s="25" t="n"/>
      <c r="H182" s="24" t="n"/>
      <c r="I182" s="30">
        <f>IF(C182="","",IFERROR(IF(COUNTIF('Factures'!$A$5:$A$504,C182)=0,"Facture introuvable","OK"),"Facture introuvable"))</f>
        <v/>
      </c>
    </row>
    <row r="183">
      <c r="A183" s="23" t="n"/>
      <c r="B183" s="22" t="n"/>
      <c r="C183" s="22" t="n"/>
      <c r="D183" s="30">
        <f>IF(C183="","",IFERROR(VLOOKUP(C183,'Factures'!$A$5:$C$504,3,FALSE),""))</f>
        <v/>
      </c>
      <c r="E183" s="22" t="n"/>
      <c r="F183" s="22" t="n"/>
      <c r="G183" s="25" t="n"/>
      <c r="H183" s="24" t="n"/>
      <c r="I183" s="30">
        <f>IF(C183="","",IFERROR(IF(COUNTIF('Factures'!$A$5:$A$504,C183)=0,"Facture introuvable","OK"),"Facture introuvable"))</f>
        <v/>
      </c>
    </row>
    <row r="184">
      <c r="A184" s="23" t="n"/>
      <c r="B184" s="22" t="n"/>
      <c r="C184" s="22" t="n"/>
      <c r="D184" s="30">
        <f>IF(C184="","",IFERROR(VLOOKUP(C184,'Factures'!$A$5:$C$504,3,FALSE),""))</f>
        <v/>
      </c>
      <c r="E184" s="22" t="n"/>
      <c r="F184" s="22" t="n"/>
      <c r="G184" s="25" t="n"/>
      <c r="H184" s="24" t="n"/>
      <c r="I184" s="30">
        <f>IF(C184="","",IFERROR(IF(COUNTIF('Factures'!$A$5:$A$504,C184)=0,"Facture introuvable","OK"),"Facture introuvable"))</f>
        <v/>
      </c>
    </row>
    <row r="185">
      <c r="A185" s="23" t="n"/>
      <c r="B185" s="22" t="n"/>
      <c r="C185" s="22" t="n"/>
      <c r="D185" s="30">
        <f>IF(C185="","",IFERROR(VLOOKUP(C185,'Factures'!$A$5:$C$504,3,FALSE),""))</f>
        <v/>
      </c>
      <c r="E185" s="22" t="n"/>
      <c r="F185" s="22" t="n"/>
      <c r="G185" s="25" t="n"/>
      <c r="H185" s="24" t="n"/>
      <c r="I185" s="30">
        <f>IF(C185="","",IFERROR(IF(COUNTIF('Factures'!$A$5:$A$504,C185)=0,"Facture introuvable","OK"),"Facture introuvable"))</f>
        <v/>
      </c>
    </row>
    <row r="186">
      <c r="A186" s="23" t="n"/>
      <c r="B186" s="22" t="n"/>
      <c r="C186" s="22" t="n"/>
      <c r="D186" s="30">
        <f>IF(C186="","",IFERROR(VLOOKUP(C186,'Factures'!$A$5:$C$504,3,FALSE),""))</f>
        <v/>
      </c>
      <c r="E186" s="22" t="n"/>
      <c r="F186" s="22" t="n"/>
      <c r="G186" s="25" t="n"/>
      <c r="H186" s="24" t="n"/>
      <c r="I186" s="30">
        <f>IF(C186="","",IFERROR(IF(COUNTIF('Factures'!$A$5:$A$504,C186)=0,"Facture introuvable","OK"),"Facture introuvable"))</f>
        <v/>
      </c>
    </row>
    <row r="187">
      <c r="A187" s="23" t="n"/>
      <c r="B187" s="22" t="n"/>
      <c r="C187" s="22" t="n"/>
      <c r="D187" s="30">
        <f>IF(C187="","",IFERROR(VLOOKUP(C187,'Factures'!$A$5:$C$504,3,FALSE),""))</f>
        <v/>
      </c>
      <c r="E187" s="22" t="n"/>
      <c r="F187" s="22" t="n"/>
      <c r="G187" s="25" t="n"/>
      <c r="H187" s="24" t="n"/>
      <c r="I187" s="30">
        <f>IF(C187="","",IFERROR(IF(COUNTIF('Factures'!$A$5:$A$504,C187)=0,"Facture introuvable","OK"),"Facture introuvable"))</f>
        <v/>
      </c>
    </row>
    <row r="188">
      <c r="A188" s="23" t="n"/>
      <c r="B188" s="22" t="n"/>
      <c r="C188" s="22" t="n"/>
      <c r="D188" s="30">
        <f>IF(C188="","",IFERROR(VLOOKUP(C188,'Factures'!$A$5:$C$504,3,FALSE),""))</f>
        <v/>
      </c>
      <c r="E188" s="22" t="n"/>
      <c r="F188" s="22" t="n"/>
      <c r="G188" s="25" t="n"/>
      <c r="H188" s="24" t="n"/>
      <c r="I188" s="30">
        <f>IF(C188="","",IFERROR(IF(COUNTIF('Factures'!$A$5:$A$504,C188)=0,"Facture introuvable","OK"),"Facture introuvable"))</f>
        <v/>
      </c>
    </row>
    <row r="189">
      <c r="A189" s="23" t="n"/>
      <c r="B189" s="22" t="n"/>
      <c r="C189" s="22" t="n"/>
      <c r="D189" s="30">
        <f>IF(C189="","",IFERROR(VLOOKUP(C189,'Factures'!$A$5:$C$504,3,FALSE),""))</f>
        <v/>
      </c>
      <c r="E189" s="22" t="n"/>
      <c r="F189" s="22" t="n"/>
      <c r="G189" s="25" t="n"/>
      <c r="H189" s="24" t="n"/>
      <c r="I189" s="30">
        <f>IF(C189="","",IFERROR(IF(COUNTIF('Factures'!$A$5:$A$504,C189)=0,"Facture introuvable","OK"),"Facture introuvable"))</f>
        <v/>
      </c>
    </row>
    <row r="190">
      <c r="A190" s="23" t="n"/>
      <c r="B190" s="22" t="n"/>
      <c r="C190" s="22" t="n"/>
      <c r="D190" s="30">
        <f>IF(C190="","",IFERROR(VLOOKUP(C190,'Factures'!$A$5:$C$504,3,FALSE),""))</f>
        <v/>
      </c>
      <c r="E190" s="22" t="n"/>
      <c r="F190" s="22" t="n"/>
      <c r="G190" s="25" t="n"/>
      <c r="H190" s="24" t="n"/>
      <c r="I190" s="30">
        <f>IF(C190="","",IFERROR(IF(COUNTIF('Factures'!$A$5:$A$504,C190)=0,"Facture introuvable","OK"),"Facture introuvable"))</f>
        <v/>
      </c>
    </row>
    <row r="191">
      <c r="A191" s="23" t="n"/>
      <c r="B191" s="22" t="n"/>
      <c r="C191" s="22" t="n"/>
      <c r="D191" s="30">
        <f>IF(C191="","",IFERROR(VLOOKUP(C191,'Factures'!$A$5:$C$504,3,FALSE),""))</f>
        <v/>
      </c>
      <c r="E191" s="22" t="n"/>
      <c r="F191" s="22" t="n"/>
      <c r="G191" s="25" t="n"/>
      <c r="H191" s="24" t="n"/>
      <c r="I191" s="30">
        <f>IF(C191="","",IFERROR(IF(COUNTIF('Factures'!$A$5:$A$504,C191)=0,"Facture introuvable","OK"),"Facture introuvable"))</f>
        <v/>
      </c>
    </row>
    <row r="192">
      <c r="A192" s="23" t="n"/>
      <c r="B192" s="22" t="n"/>
      <c r="C192" s="22" t="n"/>
      <c r="D192" s="30">
        <f>IF(C192="","",IFERROR(VLOOKUP(C192,'Factures'!$A$5:$C$504,3,FALSE),""))</f>
        <v/>
      </c>
      <c r="E192" s="22" t="n"/>
      <c r="F192" s="22" t="n"/>
      <c r="G192" s="25" t="n"/>
      <c r="H192" s="24" t="n"/>
      <c r="I192" s="30">
        <f>IF(C192="","",IFERROR(IF(COUNTIF('Factures'!$A$5:$A$504,C192)=0,"Facture introuvable","OK"),"Facture introuvable"))</f>
        <v/>
      </c>
    </row>
    <row r="193">
      <c r="A193" s="23" t="n"/>
      <c r="B193" s="22" t="n"/>
      <c r="C193" s="22" t="n"/>
      <c r="D193" s="30">
        <f>IF(C193="","",IFERROR(VLOOKUP(C193,'Factures'!$A$5:$C$504,3,FALSE),""))</f>
        <v/>
      </c>
      <c r="E193" s="22" t="n"/>
      <c r="F193" s="22" t="n"/>
      <c r="G193" s="25" t="n"/>
      <c r="H193" s="24" t="n"/>
      <c r="I193" s="30">
        <f>IF(C193="","",IFERROR(IF(COUNTIF('Factures'!$A$5:$A$504,C193)=0,"Facture introuvable","OK"),"Facture introuvable"))</f>
        <v/>
      </c>
    </row>
    <row r="194">
      <c r="A194" s="23" t="n"/>
      <c r="B194" s="22" t="n"/>
      <c r="C194" s="22" t="n"/>
      <c r="D194" s="30">
        <f>IF(C194="","",IFERROR(VLOOKUP(C194,'Factures'!$A$5:$C$504,3,FALSE),""))</f>
        <v/>
      </c>
      <c r="E194" s="22" t="n"/>
      <c r="F194" s="22" t="n"/>
      <c r="G194" s="25" t="n"/>
      <c r="H194" s="24" t="n"/>
      <c r="I194" s="30">
        <f>IF(C194="","",IFERROR(IF(COUNTIF('Factures'!$A$5:$A$504,C194)=0,"Facture introuvable","OK"),"Facture introuvable"))</f>
        <v/>
      </c>
    </row>
    <row r="195">
      <c r="A195" s="23" t="n"/>
      <c r="B195" s="22" t="n"/>
      <c r="C195" s="22" t="n"/>
      <c r="D195" s="30">
        <f>IF(C195="","",IFERROR(VLOOKUP(C195,'Factures'!$A$5:$C$504,3,FALSE),""))</f>
        <v/>
      </c>
      <c r="E195" s="22" t="n"/>
      <c r="F195" s="22" t="n"/>
      <c r="G195" s="25" t="n"/>
      <c r="H195" s="24" t="n"/>
      <c r="I195" s="30">
        <f>IF(C195="","",IFERROR(IF(COUNTIF('Factures'!$A$5:$A$504,C195)=0,"Facture introuvable","OK"),"Facture introuvable"))</f>
        <v/>
      </c>
    </row>
    <row r="196">
      <c r="A196" s="23" t="n"/>
      <c r="B196" s="22" t="n"/>
      <c r="C196" s="22" t="n"/>
      <c r="D196" s="30">
        <f>IF(C196="","",IFERROR(VLOOKUP(C196,'Factures'!$A$5:$C$504,3,FALSE),""))</f>
        <v/>
      </c>
      <c r="E196" s="22" t="n"/>
      <c r="F196" s="22" t="n"/>
      <c r="G196" s="25" t="n"/>
      <c r="H196" s="24" t="n"/>
      <c r="I196" s="30">
        <f>IF(C196="","",IFERROR(IF(COUNTIF('Factures'!$A$5:$A$504,C196)=0,"Facture introuvable","OK"),"Facture introuvable"))</f>
        <v/>
      </c>
    </row>
    <row r="197">
      <c r="A197" s="23" t="n"/>
      <c r="B197" s="22" t="n"/>
      <c r="C197" s="22" t="n"/>
      <c r="D197" s="30">
        <f>IF(C197="","",IFERROR(VLOOKUP(C197,'Factures'!$A$5:$C$504,3,FALSE),""))</f>
        <v/>
      </c>
      <c r="E197" s="22" t="n"/>
      <c r="F197" s="22" t="n"/>
      <c r="G197" s="25" t="n"/>
      <c r="H197" s="24" t="n"/>
      <c r="I197" s="30">
        <f>IF(C197="","",IFERROR(IF(COUNTIF('Factures'!$A$5:$A$504,C197)=0,"Facture introuvable","OK"),"Facture introuvable"))</f>
        <v/>
      </c>
    </row>
    <row r="198">
      <c r="A198" s="23" t="n"/>
      <c r="B198" s="22" t="n"/>
      <c r="C198" s="22" t="n"/>
      <c r="D198" s="30">
        <f>IF(C198="","",IFERROR(VLOOKUP(C198,'Factures'!$A$5:$C$504,3,FALSE),""))</f>
        <v/>
      </c>
      <c r="E198" s="22" t="n"/>
      <c r="F198" s="22" t="n"/>
      <c r="G198" s="25" t="n"/>
      <c r="H198" s="24" t="n"/>
      <c r="I198" s="30">
        <f>IF(C198="","",IFERROR(IF(COUNTIF('Factures'!$A$5:$A$504,C198)=0,"Facture introuvable","OK"),"Facture introuvable"))</f>
        <v/>
      </c>
    </row>
    <row r="199">
      <c r="A199" s="23" t="n"/>
      <c r="B199" s="22" t="n"/>
      <c r="C199" s="22" t="n"/>
      <c r="D199" s="30">
        <f>IF(C199="","",IFERROR(VLOOKUP(C199,'Factures'!$A$5:$C$504,3,FALSE),""))</f>
        <v/>
      </c>
      <c r="E199" s="22" t="n"/>
      <c r="F199" s="22" t="n"/>
      <c r="G199" s="25" t="n"/>
      <c r="H199" s="24" t="n"/>
      <c r="I199" s="30">
        <f>IF(C199="","",IFERROR(IF(COUNTIF('Factures'!$A$5:$A$504,C199)=0,"Facture introuvable","OK"),"Facture introuvable"))</f>
        <v/>
      </c>
    </row>
    <row r="200">
      <c r="A200" s="23" t="n"/>
      <c r="B200" s="22" t="n"/>
      <c r="C200" s="22" t="n"/>
      <c r="D200" s="30">
        <f>IF(C200="","",IFERROR(VLOOKUP(C200,'Factures'!$A$5:$C$504,3,FALSE),""))</f>
        <v/>
      </c>
      <c r="E200" s="22" t="n"/>
      <c r="F200" s="22" t="n"/>
      <c r="G200" s="25" t="n"/>
      <c r="H200" s="24" t="n"/>
      <c r="I200" s="30">
        <f>IF(C200="","",IFERROR(IF(COUNTIF('Factures'!$A$5:$A$504,C200)=0,"Facture introuvable","OK"),"Facture introuvable"))</f>
        <v/>
      </c>
    </row>
    <row r="201">
      <c r="A201" s="23" t="n"/>
      <c r="B201" s="22" t="n"/>
      <c r="C201" s="22" t="n"/>
      <c r="D201" s="30">
        <f>IF(C201="","",IFERROR(VLOOKUP(C201,'Factures'!$A$5:$C$504,3,FALSE),""))</f>
        <v/>
      </c>
      <c r="E201" s="22" t="n"/>
      <c r="F201" s="22" t="n"/>
      <c r="G201" s="25" t="n"/>
      <c r="H201" s="24" t="n"/>
      <c r="I201" s="30">
        <f>IF(C201="","",IFERROR(IF(COUNTIF('Factures'!$A$5:$A$504,C201)=0,"Facture introuvable","OK"),"Facture introuvable"))</f>
        <v/>
      </c>
    </row>
    <row r="202">
      <c r="A202" s="23" t="n"/>
      <c r="B202" s="22" t="n"/>
      <c r="C202" s="22" t="n"/>
      <c r="D202" s="30">
        <f>IF(C202="","",IFERROR(VLOOKUP(C202,'Factures'!$A$5:$C$504,3,FALSE),""))</f>
        <v/>
      </c>
      <c r="E202" s="22" t="n"/>
      <c r="F202" s="22" t="n"/>
      <c r="G202" s="25" t="n"/>
      <c r="H202" s="24" t="n"/>
      <c r="I202" s="30">
        <f>IF(C202="","",IFERROR(IF(COUNTIF('Factures'!$A$5:$A$504,C202)=0,"Facture introuvable","OK"),"Facture introuvable"))</f>
        <v/>
      </c>
    </row>
    <row r="203">
      <c r="A203" s="23" t="n"/>
      <c r="B203" s="22" t="n"/>
      <c r="C203" s="22" t="n"/>
      <c r="D203" s="30">
        <f>IF(C203="","",IFERROR(VLOOKUP(C203,'Factures'!$A$5:$C$504,3,FALSE),""))</f>
        <v/>
      </c>
      <c r="E203" s="22" t="n"/>
      <c r="F203" s="22" t="n"/>
      <c r="G203" s="25" t="n"/>
      <c r="H203" s="24" t="n"/>
      <c r="I203" s="30">
        <f>IF(C203="","",IFERROR(IF(COUNTIF('Factures'!$A$5:$A$504,C203)=0,"Facture introuvable","OK"),"Facture introuvable"))</f>
        <v/>
      </c>
    </row>
    <row r="204">
      <c r="A204" s="23" t="n"/>
      <c r="B204" s="22" t="n"/>
      <c r="C204" s="22" t="n"/>
      <c r="D204" s="30">
        <f>IF(C204="","",IFERROR(VLOOKUP(C204,'Factures'!$A$5:$C$504,3,FALSE),""))</f>
        <v/>
      </c>
      <c r="E204" s="22" t="n"/>
      <c r="F204" s="22" t="n"/>
      <c r="G204" s="25" t="n"/>
      <c r="H204" s="24" t="n"/>
      <c r="I204" s="30">
        <f>IF(C204="","",IFERROR(IF(COUNTIF('Factures'!$A$5:$A$504,C204)=0,"Facture introuvable","OK"),"Facture introuvable"))</f>
        <v/>
      </c>
    </row>
    <row r="205">
      <c r="A205" s="23" t="n"/>
      <c r="B205" s="22" t="n"/>
      <c r="C205" s="22" t="n"/>
      <c r="D205" s="30">
        <f>IF(C205="","",IFERROR(VLOOKUP(C205,'Factures'!$A$5:$C$504,3,FALSE),""))</f>
        <v/>
      </c>
      <c r="E205" s="22" t="n"/>
      <c r="F205" s="22" t="n"/>
      <c r="G205" s="25" t="n"/>
      <c r="H205" s="24" t="n"/>
      <c r="I205" s="30">
        <f>IF(C205="","",IFERROR(IF(COUNTIF('Factures'!$A$5:$A$504,C205)=0,"Facture introuvable","OK"),"Facture introuvable"))</f>
        <v/>
      </c>
    </row>
    <row r="206">
      <c r="A206" s="23" t="n"/>
      <c r="B206" s="22" t="n"/>
      <c r="C206" s="22" t="n"/>
      <c r="D206" s="30">
        <f>IF(C206="","",IFERROR(VLOOKUP(C206,'Factures'!$A$5:$C$504,3,FALSE),""))</f>
        <v/>
      </c>
      <c r="E206" s="22" t="n"/>
      <c r="F206" s="22" t="n"/>
      <c r="G206" s="25" t="n"/>
      <c r="H206" s="24" t="n"/>
      <c r="I206" s="30">
        <f>IF(C206="","",IFERROR(IF(COUNTIF('Factures'!$A$5:$A$504,C206)=0,"Facture introuvable","OK"),"Facture introuvable"))</f>
        <v/>
      </c>
    </row>
    <row r="207">
      <c r="A207" s="23" t="n"/>
      <c r="B207" s="22" t="n"/>
      <c r="C207" s="22" t="n"/>
      <c r="D207" s="30">
        <f>IF(C207="","",IFERROR(VLOOKUP(C207,'Factures'!$A$5:$C$504,3,FALSE),""))</f>
        <v/>
      </c>
      <c r="E207" s="22" t="n"/>
      <c r="F207" s="22" t="n"/>
      <c r="G207" s="25" t="n"/>
      <c r="H207" s="24" t="n"/>
      <c r="I207" s="30">
        <f>IF(C207="","",IFERROR(IF(COUNTIF('Factures'!$A$5:$A$504,C207)=0,"Facture introuvable","OK"),"Facture introuvable"))</f>
        <v/>
      </c>
    </row>
    <row r="208">
      <c r="A208" s="23" t="n"/>
      <c r="B208" s="22" t="n"/>
      <c r="C208" s="22" t="n"/>
      <c r="D208" s="30">
        <f>IF(C208="","",IFERROR(VLOOKUP(C208,'Factures'!$A$5:$C$504,3,FALSE),""))</f>
        <v/>
      </c>
      <c r="E208" s="22" t="n"/>
      <c r="F208" s="22" t="n"/>
      <c r="G208" s="25" t="n"/>
      <c r="H208" s="24" t="n"/>
      <c r="I208" s="30">
        <f>IF(C208="","",IFERROR(IF(COUNTIF('Factures'!$A$5:$A$504,C208)=0,"Facture introuvable","OK"),"Facture introuvable"))</f>
        <v/>
      </c>
    </row>
    <row r="209">
      <c r="A209" s="23" t="n"/>
      <c r="B209" s="22" t="n"/>
      <c r="C209" s="22" t="n"/>
      <c r="D209" s="30">
        <f>IF(C209="","",IFERROR(VLOOKUP(C209,'Factures'!$A$5:$C$504,3,FALSE),""))</f>
        <v/>
      </c>
      <c r="E209" s="22" t="n"/>
      <c r="F209" s="22" t="n"/>
      <c r="G209" s="25" t="n"/>
      <c r="H209" s="24" t="n"/>
      <c r="I209" s="30">
        <f>IF(C209="","",IFERROR(IF(COUNTIF('Factures'!$A$5:$A$504,C209)=0,"Facture introuvable","OK"),"Facture introuvable"))</f>
        <v/>
      </c>
    </row>
    <row r="210">
      <c r="A210" s="23" t="n"/>
      <c r="B210" s="22" t="n"/>
      <c r="C210" s="22" t="n"/>
      <c r="D210" s="30">
        <f>IF(C210="","",IFERROR(VLOOKUP(C210,'Factures'!$A$5:$C$504,3,FALSE),""))</f>
        <v/>
      </c>
      <c r="E210" s="22" t="n"/>
      <c r="F210" s="22" t="n"/>
      <c r="G210" s="25" t="n"/>
      <c r="H210" s="24" t="n"/>
      <c r="I210" s="30">
        <f>IF(C210="","",IFERROR(IF(COUNTIF('Factures'!$A$5:$A$504,C210)=0,"Facture introuvable","OK"),"Facture introuvable"))</f>
        <v/>
      </c>
    </row>
    <row r="211">
      <c r="A211" s="23" t="n"/>
      <c r="B211" s="22" t="n"/>
      <c r="C211" s="22" t="n"/>
      <c r="D211" s="30">
        <f>IF(C211="","",IFERROR(VLOOKUP(C211,'Factures'!$A$5:$C$504,3,FALSE),""))</f>
        <v/>
      </c>
      <c r="E211" s="22" t="n"/>
      <c r="F211" s="22" t="n"/>
      <c r="G211" s="25" t="n"/>
      <c r="H211" s="24" t="n"/>
      <c r="I211" s="30">
        <f>IF(C211="","",IFERROR(IF(COUNTIF('Factures'!$A$5:$A$504,C211)=0,"Facture introuvable","OK"),"Facture introuvable"))</f>
        <v/>
      </c>
    </row>
    <row r="212">
      <c r="A212" s="23" t="n"/>
      <c r="B212" s="22" t="n"/>
      <c r="C212" s="22" t="n"/>
      <c r="D212" s="30">
        <f>IF(C212="","",IFERROR(VLOOKUP(C212,'Factures'!$A$5:$C$504,3,FALSE),""))</f>
        <v/>
      </c>
      <c r="E212" s="22" t="n"/>
      <c r="F212" s="22" t="n"/>
      <c r="G212" s="25" t="n"/>
      <c r="H212" s="24" t="n"/>
      <c r="I212" s="30">
        <f>IF(C212="","",IFERROR(IF(COUNTIF('Factures'!$A$5:$A$504,C212)=0,"Facture introuvable","OK"),"Facture introuvable"))</f>
        <v/>
      </c>
    </row>
    <row r="213">
      <c r="A213" s="23" t="n"/>
      <c r="B213" s="22" t="n"/>
      <c r="C213" s="22" t="n"/>
      <c r="D213" s="30">
        <f>IF(C213="","",IFERROR(VLOOKUP(C213,'Factures'!$A$5:$C$504,3,FALSE),""))</f>
        <v/>
      </c>
      <c r="E213" s="22" t="n"/>
      <c r="F213" s="22" t="n"/>
      <c r="G213" s="25" t="n"/>
      <c r="H213" s="24" t="n"/>
      <c r="I213" s="30">
        <f>IF(C213="","",IFERROR(IF(COUNTIF('Factures'!$A$5:$A$504,C213)=0,"Facture introuvable","OK"),"Facture introuvable"))</f>
        <v/>
      </c>
    </row>
    <row r="214">
      <c r="A214" s="23" t="n"/>
      <c r="B214" s="22" t="n"/>
      <c r="C214" s="22" t="n"/>
      <c r="D214" s="30">
        <f>IF(C214="","",IFERROR(VLOOKUP(C214,'Factures'!$A$5:$C$504,3,FALSE),""))</f>
        <v/>
      </c>
      <c r="E214" s="22" t="n"/>
      <c r="F214" s="22" t="n"/>
      <c r="G214" s="25" t="n"/>
      <c r="H214" s="24" t="n"/>
      <c r="I214" s="30">
        <f>IF(C214="","",IFERROR(IF(COUNTIF('Factures'!$A$5:$A$504,C214)=0,"Facture introuvable","OK"),"Facture introuvable"))</f>
        <v/>
      </c>
    </row>
    <row r="215">
      <c r="A215" s="23" t="n"/>
      <c r="B215" s="22" t="n"/>
      <c r="C215" s="22" t="n"/>
      <c r="D215" s="30">
        <f>IF(C215="","",IFERROR(VLOOKUP(C215,'Factures'!$A$5:$C$504,3,FALSE),""))</f>
        <v/>
      </c>
      <c r="E215" s="22" t="n"/>
      <c r="F215" s="22" t="n"/>
      <c r="G215" s="25" t="n"/>
      <c r="H215" s="24" t="n"/>
      <c r="I215" s="30">
        <f>IF(C215="","",IFERROR(IF(COUNTIF('Factures'!$A$5:$A$504,C215)=0,"Facture introuvable","OK"),"Facture introuvable"))</f>
        <v/>
      </c>
    </row>
    <row r="216">
      <c r="A216" s="23" t="n"/>
      <c r="B216" s="22" t="n"/>
      <c r="C216" s="22" t="n"/>
      <c r="D216" s="30">
        <f>IF(C216="","",IFERROR(VLOOKUP(C216,'Factures'!$A$5:$C$504,3,FALSE),""))</f>
        <v/>
      </c>
      <c r="E216" s="22" t="n"/>
      <c r="F216" s="22" t="n"/>
      <c r="G216" s="25" t="n"/>
      <c r="H216" s="24" t="n"/>
      <c r="I216" s="30">
        <f>IF(C216="","",IFERROR(IF(COUNTIF('Factures'!$A$5:$A$504,C216)=0,"Facture introuvable","OK"),"Facture introuvable"))</f>
        <v/>
      </c>
    </row>
    <row r="217">
      <c r="A217" s="23" t="n"/>
      <c r="B217" s="22" t="n"/>
      <c r="C217" s="22" t="n"/>
      <c r="D217" s="30">
        <f>IF(C217="","",IFERROR(VLOOKUP(C217,'Factures'!$A$5:$C$504,3,FALSE),""))</f>
        <v/>
      </c>
      <c r="E217" s="22" t="n"/>
      <c r="F217" s="22" t="n"/>
      <c r="G217" s="25" t="n"/>
      <c r="H217" s="24" t="n"/>
      <c r="I217" s="30">
        <f>IF(C217="","",IFERROR(IF(COUNTIF('Factures'!$A$5:$A$504,C217)=0,"Facture introuvable","OK"),"Facture introuvable"))</f>
        <v/>
      </c>
    </row>
    <row r="218">
      <c r="A218" s="23" t="n"/>
      <c r="B218" s="22" t="n"/>
      <c r="C218" s="22" t="n"/>
      <c r="D218" s="30">
        <f>IF(C218="","",IFERROR(VLOOKUP(C218,'Factures'!$A$5:$C$504,3,FALSE),""))</f>
        <v/>
      </c>
      <c r="E218" s="22" t="n"/>
      <c r="F218" s="22" t="n"/>
      <c r="G218" s="25" t="n"/>
      <c r="H218" s="24" t="n"/>
      <c r="I218" s="30">
        <f>IF(C218="","",IFERROR(IF(COUNTIF('Factures'!$A$5:$A$504,C218)=0,"Facture introuvable","OK"),"Facture introuvable"))</f>
        <v/>
      </c>
    </row>
    <row r="219">
      <c r="A219" s="23" t="n"/>
      <c r="B219" s="22" t="n"/>
      <c r="C219" s="22" t="n"/>
      <c r="D219" s="30">
        <f>IF(C219="","",IFERROR(VLOOKUP(C219,'Factures'!$A$5:$C$504,3,FALSE),""))</f>
        <v/>
      </c>
      <c r="E219" s="22" t="n"/>
      <c r="F219" s="22" t="n"/>
      <c r="G219" s="25" t="n"/>
      <c r="H219" s="24" t="n"/>
      <c r="I219" s="30">
        <f>IF(C219="","",IFERROR(IF(COUNTIF('Factures'!$A$5:$A$504,C219)=0,"Facture introuvable","OK"),"Facture introuvable"))</f>
        <v/>
      </c>
    </row>
    <row r="220">
      <c r="A220" s="23" t="n"/>
      <c r="B220" s="22" t="n"/>
      <c r="C220" s="22" t="n"/>
      <c r="D220" s="30">
        <f>IF(C220="","",IFERROR(VLOOKUP(C220,'Factures'!$A$5:$C$504,3,FALSE),""))</f>
        <v/>
      </c>
      <c r="E220" s="22" t="n"/>
      <c r="F220" s="22" t="n"/>
      <c r="G220" s="25" t="n"/>
      <c r="H220" s="24" t="n"/>
      <c r="I220" s="30">
        <f>IF(C220="","",IFERROR(IF(COUNTIF('Factures'!$A$5:$A$504,C220)=0,"Facture introuvable","OK"),"Facture introuvable"))</f>
        <v/>
      </c>
    </row>
    <row r="221">
      <c r="A221" s="23" t="n"/>
      <c r="B221" s="22" t="n"/>
      <c r="C221" s="22" t="n"/>
      <c r="D221" s="30">
        <f>IF(C221="","",IFERROR(VLOOKUP(C221,'Factures'!$A$5:$C$504,3,FALSE),""))</f>
        <v/>
      </c>
      <c r="E221" s="22" t="n"/>
      <c r="F221" s="22" t="n"/>
      <c r="G221" s="25" t="n"/>
      <c r="H221" s="24" t="n"/>
      <c r="I221" s="30">
        <f>IF(C221="","",IFERROR(IF(COUNTIF('Factures'!$A$5:$A$504,C221)=0,"Facture introuvable","OK"),"Facture introuvable"))</f>
        <v/>
      </c>
    </row>
    <row r="222">
      <c r="A222" s="23" t="n"/>
      <c r="B222" s="22" t="n"/>
      <c r="C222" s="22" t="n"/>
      <c r="D222" s="30">
        <f>IF(C222="","",IFERROR(VLOOKUP(C222,'Factures'!$A$5:$C$504,3,FALSE),""))</f>
        <v/>
      </c>
      <c r="E222" s="22" t="n"/>
      <c r="F222" s="22" t="n"/>
      <c r="G222" s="25" t="n"/>
      <c r="H222" s="24" t="n"/>
      <c r="I222" s="30">
        <f>IF(C222="","",IFERROR(IF(COUNTIF('Factures'!$A$5:$A$504,C222)=0,"Facture introuvable","OK"),"Facture introuvable"))</f>
        <v/>
      </c>
    </row>
    <row r="223">
      <c r="A223" s="23" t="n"/>
      <c r="B223" s="22" t="n"/>
      <c r="C223" s="22" t="n"/>
      <c r="D223" s="30">
        <f>IF(C223="","",IFERROR(VLOOKUP(C223,'Factures'!$A$5:$C$504,3,FALSE),""))</f>
        <v/>
      </c>
      <c r="E223" s="22" t="n"/>
      <c r="F223" s="22" t="n"/>
      <c r="G223" s="25" t="n"/>
      <c r="H223" s="24" t="n"/>
      <c r="I223" s="30">
        <f>IF(C223="","",IFERROR(IF(COUNTIF('Factures'!$A$5:$A$504,C223)=0,"Facture introuvable","OK"),"Facture introuvable"))</f>
        <v/>
      </c>
    </row>
    <row r="224">
      <c r="A224" s="23" t="n"/>
      <c r="B224" s="22" t="n"/>
      <c r="C224" s="22" t="n"/>
      <c r="D224" s="30">
        <f>IF(C224="","",IFERROR(VLOOKUP(C224,'Factures'!$A$5:$C$504,3,FALSE),""))</f>
        <v/>
      </c>
      <c r="E224" s="22" t="n"/>
      <c r="F224" s="22" t="n"/>
      <c r="G224" s="25" t="n"/>
      <c r="H224" s="24" t="n"/>
      <c r="I224" s="30">
        <f>IF(C224="","",IFERROR(IF(COUNTIF('Factures'!$A$5:$A$504,C224)=0,"Facture introuvable","OK"),"Facture introuvable"))</f>
        <v/>
      </c>
    </row>
    <row r="225">
      <c r="A225" s="23" t="n"/>
      <c r="B225" s="22" t="n"/>
      <c r="C225" s="22" t="n"/>
      <c r="D225" s="30">
        <f>IF(C225="","",IFERROR(VLOOKUP(C225,'Factures'!$A$5:$C$504,3,FALSE),""))</f>
        <v/>
      </c>
      <c r="E225" s="22" t="n"/>
      <c r="F225" s="22" t="n"/>
      <c r="G225" s="25" t="n"/>
      <c r="H225" s="24" t="n"/>
      <c r="I225" s="30">
        <f>IF(C225="","",IFERROR(IF(COUNTIF('Factures'!$A$5:$A$504,C225)=0,"Facture introuvable","OK"),"Facture introuvable"))</f>
        <v/>
      </c>
    </row>
    <row r="226">
      <c r="A226" s="23" t="n"/>
      <c r="B226" s="22" t="n"/>
      <c r="C226" s="22" t="n"/>
      <c r="D226" s="30">
        <f>IF(C226="","",IFERROR(VLOOKUP(C226,'Factures'!$A$5:$C$504,3,FALSE),""))</f>
        <v/>
      </c>
      <c r="E226" s="22" t="n"/>
      <c r="F226" s="22" t="n"/>
      <c r="G226" s="25" t="n"/>
      <c r="H226" s="24" t="n"/>
      <c r="I226" s="30">
        <f>IF(C226="","",IFERROR(IF(COUNTIF('Factures'!$A$5:$A$504,C226)=0,"Facture introuvable","OK"),"Facture introuvable"))</f>
        <v/>
      </c>
    </row>
    <row r="227">
      <c r="A227" s="23" t="n"/>
      <c r="B227" s="22" t="n"/>
      <c r="C227" s="22" t="n"/>
      <c r="D227" s="30">
        <f>IF(C227="","",IFERROR(VLOOKUP(C227,'Factures'!$A$5:$C$504,3,FALSE),""))</f>
        <v/>
      </c>
      <c r="E227" s="22" t="n"/>
      <c r="F227" s="22" t="n"/>
      <c r="G227" s="25" t="n"/>
      <c r="H227" s="24" t="n"/>
      <c r="I227" s="30">
        <f>IF(C227="","",IFERROR(IF(COUNTIF('Factures'!$A$5:$A$504,C227)=0,"Facture introuvable","OK"),"Facture introuvable"))</f>
        <v/>
      </c>
    </row>
    <row r="228">
      <c r="A228" s="23" t="n"/>
      <c r="B228" s="22" t="n"/>
      <c r="C228" s="22" t="n"/>
      <c r="D228" s="30">
        <f>IF(C228="","",IFERROR(VLOOKUP(C228,'Factures'!$A$5:$C$504,3,FALSE),""))</f>
        <v/>
      </c>
      <c r="E228" s="22" t="n"/>
      <c r="F228" s="22" t="n"/>
      <c r="G228" s="25" t="n"/>
      <c r="H228" s="24" t="n"/>
      <c r="I228" s="30">
        <f>IF(C228="","",IFERROR(IF(COUNTIF('Factures'!$A$5:$A$504,C228)=0,"Facture introuvable","OK"),"Facture introuvable"))</f>
        <v/>
      </c>
    </row>
    <row r="229">
      <c r="A229" s="23" t="n"/>
      <c r="B229" s="22" t="n"/>
      <c r="C229" s="22" t="n"/>
      <c r="D229" s="30">
        <f>IF(C229="","",IFERROR(VLOOKUP(C229,'Factures'!$A$5:$C$504,3,FALSE),""))</f>
        <v/>
      </c>
      <c r="E229" s="22" t="n"/>
      <c r="F229" s="22" t="n"/>
      <c r="G229" s="25" t="n"/>
      <c r="H229" s="24" t="n"/>
      <c r="I229" s="30">
        <f>IF(C229="","",IFERROR(IF(COUNTIF('Factures'!$A$5:$A$504,C229)=0,"Facture introuvable","OK"),"Facture introuvable"))</f>
        <v/>
      </c>
    </row>
    <row r="230">
      <c r="A230" s="23" t="n"/>
      <c r="B230" s="22" t="n"/>
      <c r="C230" s="22" t="n"/>
      <c r="D230" s="30">
        <f>IF(C230="","",IFERROR(VLOOKUP(C230,'Factures'!$A$5:$C$504,3,FALSE),""))</f>
        <v/>
      </c>
      <c r="E230" s="22" t="n"/>
      <c r="F230" s="22" t="n"/>
      <c r="G230" s="25" t="n"/>
      <c r="H230" s="24" t="n"/>
      <c r="I230" s="30">
        <f>IF(C230="","",IFERROR(IF(COUNTIF('Factures'!$A$5:$A$504,C230)=0,"Facture introuvable","OK"),"Facture introuvable"))</f>
        <v/>
      </c>
    </row>
    <row r="231">
      <c r="A231" s="23" t="n"/>
      <c r="B231" s="22" t="n"/>
      <c r="C231" s="22" t="n"/>
      <c r="D231" s="30">
        <f>IF(C231="","",IFERROR(VLOOKUP(C231,'Factures'!$A$5:$C$504,3,FALSE),""))</f>
        <v/>
      </c>
      <c r="E231" s="22" t="n"/>
      <c r="F231" s="22" t="n"/>
      <c r="G231" s="25" t="n"/>
      <c r="H231" s="24" t="n"/>
      <c r="I231" s="30">
        <f>IF(C231="","",IFERROR(IF(COUNTIF('Factures'!$A$5:$A$504,C231)=0,"Facture introuvable","OK"),"Facture introuvable"))</f>
        <v/>
      </c>
    </row>
    <row r="232">
      <c r="A232" s="23" t="n"/>
      <c r="B232" s="22" t="n"/>
      <c r="C232" s="22" t="n"/>
      <c r="D232" s="30">
        <f>IF(C232="","",IFERROR(VLOOKUP(C232,'Factures'!$A$5:$C$504,3,FALSE),""))</f>
        <v/>
      </c>
      <c r="E232" s="22" t="n"/>
      <c r="F232" s="22" t="n"/>
      <c r="G232" s="25" t="n"/>
      <c r="H232" s="24" t="n"/>
      <c r="I232" s="30">
        <f>IF(C232="","",IFERROR(IF(COUNTIF('Factures'!$A$5:$A$504,C232)=0,"Facture introuvable","OK"),"Facture introuvable"))</f>
        <v/>
      </c>
    </row>
    <row r="233">
      <c r="A233" s="23" t="n"/>
      <c r="B233" s="22" t="n"/>
      <c r="C233" s="22" t="n"/>
      <c r="D233" s="30">
        <f>IF(C233="","",IFERROR(VLOOKUP(C233,'Factures'!$A$5:$C$504,3,FALSE),""))</f>
        <v/>
      </c>
      <c r="E233" s="22" t="n"/>
      <c r="F233" s="22" t="n"/>
      <c r="G233" s="25" t="n"/>
      <c r="H233" s="24" t="n"/>
      <c r="I233" s="30">
        <f>IF(C233="","",IFERROR(IF(COUNTIF('Factures'!$A$5:$A$504,C233)=0,"Facture introuvable","OK"),"Facture introuvable"))</f>
        <v/>
      </c>
    </row>
    <row r="234">
      <c r="A234" s="23" t="n"/>
      <c r="B234" s="22" t="n"/>
      <c r="C234" s="22" t="n"/>
      <c r="D234" s="30">
        <f>IF(C234="","",IFERROR(VLOOKUP(C234,'Factures'!$A$5:$C$504,3,FALSE),""))</f>
        <v/>
      </c>
      <c r="E234" s="22" t="n"/>
      <c r="F234" s="22" t="n"/>
      <c r="G234" s="25" t="n"/>
      <c r="H234" s="24" t="n"/>
      <c r="I234" s="30">
        <f>IF(C234="","",IFERROR(IF(COUNTIF('Factures'!$A$5:$A$504,C234)=0,"Facture introuvable","OK"),"Facture introuvable"))</f>
        <v/>
      </c>
    </row>
    <row r="235">
      <c r="A235" s="23" t="n"/>
      <c r="B235" s="22" t="n"/>
      <c r="C235" s="22" t="n"/>
      <c r="D235" s="30">
        <f>IF(C235="","",IFERROR(VLOOKUP(C235,'Factures'!$A$5:$C$504,3,FALSE),""))</f>
        <v/>
      </c>
      <c r="E235" s="22" t="n"/>
      <c r="F235" s="22" t="n"/>
      <c r="G235" s="25" t="n"/>
      <c r="H235" s="24" t="n"/>
      <c r="I235" s="30">
        <f>IF(C235="","",IFERROR(IF(COUNTIF('Factures'!$A$5:$A$504,C235)=0,"Facture introuvable","OK"),"Facture introuvable"))</f>
        <v/>
      </c>
    </row>
    <row r="236">
      <c r="A236" s="23" t="n"/>
      <c r="B236" s="22" t="n"/>
      <c r="C236" s="22" t="n"/>
      <c r="D236" s="30">
        <f>IF(C236="","",IFERROR(VLOOKUP(C236,'Factures'!$A$5:$C$504,3,FALSE),""))</f>
        <v/>
      </c>
      <c r="E236" s="22" t="n"/>
      <c r="F236" s="22" t="n"/>
      <c r="G236" s="25" t="n"/>
      <c r="H236" s="24" t="n"/>
      <c r="I236" s="30">
        <f>IF(C236="","",IFERROR(IF(COUNTIF('Factures'!$A$5:$A$504,C236)=0,"Facture introuvable","OK"),"Facture introuvable"))</f>
        <v/>
      </c>
    </row>
    <row r="237">
      <c r="A237" s="23" t="n"/>
      <c r="B237" s="22" t="n"/>
      <c r="C237" s="22" t="n"/>
      <c r="D237" s="30">
        <f>IF(C237="","",IFERROR(VLOOKUP(C237,'Factures'!$A$5:$C$504,3,FALSE),""))</f>
        <v/>
      </c>
      <c r="E237" s="22" t="n"/>
      <c r="F237" s="22" t="n"/>
      <c r="G237" s="25" t="n"/>
      <c r="H237" s="24" t="n"/>
      <c r="I237" s="30">
        <f>IF(C237="","",IFERROR(IF(COUNTIF('Factures'!$A$5:$A$504,C237)=0,"Facture introuvable","OK"),"Facture introuvable"))</f>
        <v/>
      </c>
    </row>
    <row r="238">
      <c r="A238" s="23" t="n"/>
      <c r="B238" s="22" t="n"/>
      <c r="C238" s="22" t="n"/>
      <c r="D238" s="30">
        <f>IF(C238="","",IFERROR(VLOOKUP(C238,'Factures'!$A$5:$C$504,3,FALSE),""))</f>
        <v/>
      </c>
      <c r="E238" s="22" t="n"/>
      <c r="F238" s="22" t="n"/>
      <c r="G238" s="25" t="n"/>
      <c r="H238" s="24" t="n"/>
      <c r="I238" s="30">
        <f>IF(C238="","",IFERROR(IF(COUNTIF('Factures'!$A$5:$A$504,C238)=0,"Facture introuvable","OK"),"Facture introuvable"))</f>
        <v/>
      </c>
    </row>
    <row r="239">
      <c r="A239" s="23" t="n"/>
      <c r="B239" s="22" t="n"/>
      <c r="C239" s="22" t="n"/>
      <c r="D239" s="30">
        <f>IF(C239="","",IFERROR(VLOOKUP(C239,'Factures'!$A$5:$C$504,3,FALSE),""))</f>
        <v/>
      </c>
      <c r="E239" s="22" t="n"/>
      <c r="F239" s="22" t="n"/>
      <c r="G239" s="25" t="n"/>
      <c r="H239" s="24" t="n"/>
      <c r="I239" s="30">
        <f>IF(C239="","",IFERROR(IF(COUNTIF('Factures'!$A$5:$A$504,C239)=0,"Facture introuvable","OK"),"Facture introuvable"))</f>
        <v/>
      </c>
    </row>
    <row r="240">
      <c r="A240" s="23" t="n"/>
      <c r="B240" s="22" t="n"/>
      <c r="C240" s="22" t="n"/>
      <c r="D240" s="30">
        <f>IF(C240="","",IFERROR(VLOOKUP(C240,'Factures'!$A$5:$C$504,3,FALSE),""))</f>
        <v/>
      </c>
      <c r="E240" s="22" t="n"/>
      <c r="F240" s="22" t="n"/>
      <c r="G240" s="25" t="n"/>
      <c r="H240" s="24" t="n"/>
      <c r="I240" s="30">
        <f>IF(C240="","",IFERROR(IF(COUNTIF('Factures'!$A$5:$A$504,C240)=0,"Facture introuvable","OK"),"Facture introuvable"))</f>
        <v/>
      </c>
    </row>
    <row r="241">
      <c r="A241" s="23" t="n"/>
      <c r="B241" s="22" t="n"/>
      <c r="C241" s="22" t="n"/>
      <c r="D241" s="30">
        <f>IF(C241="","",IFERROR(VLOOKUP(C241,'Factures'!$A$5:$C$504,3,FALSE),""))</f>
        <v/>
      </c>
      <c r="E241" s="22" t="n"/>
      <c r="F241" s="22" t="n"/>
      <c r="G241" s="25" t="n"/>
      <c r="H241" s="24" t="n"/>
      <c r="I241" s="30">
        <f>IF(C241="","",IFERROR(IF(COUNTIF('Factures'!$A$5:$A$504,C241)=0,"Facture introuvable","OK"),"Facture introuvable"))</f>
        <v/>
      </c>
    </row>
    <row r="242">
      <c r="A242" s="23" t="n"/>
      <c r="B242" s="22" t="n"/>
      <c r="C242" s="22" t="n"/>
      <c r="D242" s="30">
        <f>IF(C242="","",IFERROR(VLOOKUP(C242,'Factures'!$A$5:$C$504,3,FALSE),""))</f>
        <v/>
      </c>
      <c r="E242" s="22" t="n"/>
      <c r="F242" s="22" t="n"/>
      <c r="G242" s="25" t="n"/>
      <c r="H242" s="24" t="n"/>
      <c r="I242" s="30">
        <f>IF(C242="","",IFERROR(IF(COUNTIF('Factures'!$A$5:$A$504,C242)=0,"Facture introuvable","OK"),"Facture introuvable"))</f>
        <v/>
      </c>
    </row>
    <row r="243">
      <c r="A243" s="23" t="n"/>
      <c r="B243" s="22" t="n"/>
      <c r="C243" s="22" t="n"/>
      <c r="D243" s="30">
        <f>IF(C243="","",IFERROR(VLOOKUP(C243,'Factures'!$A$5:$C$504,3,FALSE),""))</f>
        <v/>
      </c>
      <c r="E243" s="22" t="n"/>
      <c r="F243" s="22" t="n"/>
      <c r="G243" s="25" t="n"/>
      <c r="H243" s="24" t="n"/>
      <c r="I243" s="30">
        <f>IF(C243="","",IFERROR(IF(COUNTIF('Factures'!$A$5:$A$504,C243)=0,"Facture introuvable","OK"),"Facture introuvable"))</f>
        <v/>
      </c>
    </row>
    <row r="244">
      <c r="A244" s="23" t="n"/>
      <c r="B244" s="22" t="n"/>
      <c r="C244" s="22" t="n"/>
      <c r="D244" s="30">
        <f>IF(C244="","",IFERROR(VLOOKUP(C244,'Factures'!$A$5:$C$504,3,FALSE),""))</f>
        <v/>
      </c>
      <c r="E244" s="22" t="n"/>
      <c r="F244" s="22" t="n"/>
      <c r="G244" s="25" t="n"/>
      <c r="H244" s="24" t="n"/>
      <c r="I244" s="30">
        <f>IF(C244="","",IFERROR(IF(COUNTIF('Factures'!$A$5:$A$504,C244)=0,"Facture introuvable","OK"),"Facture introuvable"))</f>
        <v/>
      </c>
    </row>
    <row r="245">
      <c r="A245" s="23" t="n"/>
      <c r="B245" s="22" t="n"/>
      <c r="C245" s="22" t="n"/>
      <c r="D245" s="30">
        <f>IF(C245="","",IFERROR(VLOOKUP(C245,'Factures'!$A$5:$C$504,3,FALSE),""))</f>
        <v/>
      </c>
      <c r="E245" s="22" t="n"/>
      <c r="F245" s="22" t="n"/>
      <c r="G245" s="25" t="n"/>
      <c r="H245" s="24" t="n"/>
      <c r="I245" s="30">
        <f>IF(C245="","",IFERROR(IF(COUNTIF('Factures'!$A$5:$A$504,C245)=0,"Facture introuvable","OK"),"Facture introuvable"))</f>
        <v/>
      </c>
    </row>
    <row r="246">
      <c r="A246" s="23" t="n"/>
      <c r="B246" s="22" t="n"/>
      <c r="C246" s="22" t="n"/>
      <c r="D246" s="30">
        <f>IF(C246="","",IFERROR(VLOOKUP(C246,'Factures'!$A$5:$C$504,3,FALSE),""))</f>
        <v/>
      </c>
      <c r="E246" s="22" t="n"/>
      <c r="F246" s="22" t="n"/>
      <c r="G246" s="25" t="n"/>
      <c r="H246" s="24" t="n"/>
      <c r="I246" s="30">
        <f>IF(C246="","",IFERROR(IF(COUNTIF('Factures'!$A$5:$A$504,C246)=0,"Facture introuvable","OK"),"Facture introuvable"))</f>
        <v/>
      </c>
    </row>
    <row r="247">
      <c r="A247" s="23" t="n"/>
      <c r="B247" s="22" t="n"/>
      <c r="C247" s="22" t="n"/>
      <c r="D247" s="30">
        <f>IF(C247="","",IFERROR(VLOOKUP(C247,'Factures'!$A$5:$C$504,3,FALSE),""))</f>
        <v/>
      </c>
      <c r="E247" s="22" t="n"/>
      <c r="F247" s="22" t="n"/>
      <c r="G247" s="25" t="n"/>
      <c r="H247" s="24" t="n"/>
      <c r="I247" s="30">
        <f>IF(C247="","",IFERROR(IF(COUNTIF('Factures'!$A$5:$A$504,C247)=0,"Facture introuvable","OK"),"Facture introuvable"))</f>
        <v/>
      </c>
    </row>
    <row r="248">
      <c r="A248" s="23" t="n"/>
      <c r="B248" s="22" t="n"/>
      <c r="C248" s="22" t="n"/>
      <c r="D248" s="30">
        <f>IF(C248="","",IFERROR(VLOOKUP(C248,'Factures'!$A$5:$C$504,3,FALSE),""))</f>
        <v/>
      </c>
      <c r="E248" s="22" t="n"/>
      <c r="F248" s="22" t="n"/>
      <c r="G248" s="25" t="n"/>
      <c r="H248" s="24" t="n"/>
      <c r="I248" s="30">
        <f>IF(C248="","",IFERROR(IF(COUNTIF('Factures'!$A$5:$A$504,C248)=0,"Facture introuvable","OK"),"Facture introuvable"))</f>
        <v/>
      </c>
    </row>
    <row r="249">
      <c r="A249" s="23" t="n"/>
      <c r="B249" s="22" t="n"/>
      <c r="C249" s="22" t="n"/>
      <c r="D249" s="30">
        <f>IF(C249="","",IFERROR(VLOOKUP(C249,'Factures'!$A$5:$C$504,3,FALSE),""))</f>
        <v/>
      </c>
      <c r="E249" s="22" t="n"/>
      <c r="F249" s="22" t="n"/>
      <c r="G249" s="25" t="n"/>
      <c r="H249" s="24" t="n"/>
      <c r="I249" s="30">
        <f>IF(C249="","",IFERROR(IF(COUNTIF('Factures'!$A$5:$A$504,C249)=0,"Facture introuvable","OK"),"Facture introuvable"))</f>
        <v/>
      </c>
    </row>
    <row r="250">
      <c r="A250" s="23" t="n"/>
      <c r="B250" s="22" t="n"/>
      <c r="C250" s="22" t="n"/>
      <c r="D250" s="30">
        <f>IF(C250="","",IFERROR(VLOOKUP(C250,'Factures'!$A$5:$C$504,3,FALSE),""))</f>
        <v/>
      </c>
      <c r="E250" s="22" t="n"/>
      <c r="F250" s="22" t="n"/>
      <c r="G250" s="25" t="n"/>
      <c r="H250" s="24" t="n"/>
      <c r="I250" s="30">
        <f>IF(C250="","",IFERROR(IF(COUNTIF('Factures'!$A$5:$A$504,C250)=0,"Facture introuvable","OK"),"Facture introuvable"))</f>
        <v/>
      </c>
    </row>
    <row r="251">
      <c r="A251" s="23" t="n"/>
      <c r="B251" s="22" t="n"/>
      <c r="C251" s="22" t="n"/>
      <c r="D251" s="30">
        <f>IF(C251="","",IFERROR(VLOOKUP(C251,'Factures'!$A$5:$C$504,3,FALSE),""))</f>
        <v/>
      </c>
      <c r="E251" s="22" t="n"/>
      <c r="F251" s="22" t="n"/>
      <c r="G251" s="25" t="n"/>
      <c r="H251" s="24" t="n"/>
      <c r="I251" s="30">
        <f>IF(C251="","",IFERROR(IF(COUNTIF('Factures'!$A$5:$A$504,C251)=0,"Facture introuvable","OK"),"Facture introuvable"))</f>
        <v/>
      </c>
    </row>
    <row r="252">
      <c r="A252" s="23" t="n"/>
      <c r="B252" s="22" t="n"/>
      <c r="C252" s="22" t="n"/>
      <c r="D252" s="30">
        <f>IF(C252="","",IFERROR(VLOOKUP(C252,'Factures'!$A$5:$C$504,3,FALSE),""))</f>
        <v/>
      </c>
      <c r="E252" s="22" t="n"/>
      <c r="F252" s="22" t="n"/>
      <c r="G252" s="25" t="n"/>
      <c r="H252" s="24" t="n"/>
      <c r="I252" s="30">
        <f>IF(C252="","",IFERROR(IF(COUNTIF('Factures'!$A$5:$A$504,C252)=0,"Facture introuvable","OK"),"Facture introuvable"))</f>
        <v/>
      </c>
    </row>
    <row r="253">
      <c r="A253" s="23" t="n"/>
      <c r="B253" s="22" t="n"/>
      <c r="C253" s="22" t="n"/>
      <c r="D253" s="30">
        <f>IF(C253="","",IFERROR(VLOOKUP(C253,'Factures'!$A$5:$C$504,3,FALSE),""))</f>
        <v/>
      </c>
      <c r="E253" s="22" t="n"/>
      <c r="F253" s="22" t="n"/>
      <c r="G253" s="25" t="n"/>
      <c r="H253" s="24" t="n"/>
      <c r="I253" s="30">
        <f>IF(C253="","",IFERROR(IF(COUNTIF('Factures'!$A$5:$A$504,C253)=0,"Facture introuvable","OK"),"Facture introuvable"))</f>
        <v/>
      </c>
    </row>
    <row r="254">
      <c r="A254" s="23" t="n"/>
      <c r="B254" s="22" t="n"/>
      <c r="C254" s="22" t="n"/>
      <c r="D254" s="30">
        <f>IF(C254="","",IFERROR(VLOOKUP(C254,'Factures'!$A$5:$C$504,3,FALSE),""))</f>
        <v/>
      </c>
      <c r="E254" s="22" t="n"/>
      <c r="F254" s="22" t="n"/>
      <c r="G254" s="25" t="n"/>
      <c r="H254" s="24" t="n"/>
      <c r="I254" s="30">
        <f>IF(C254="","",IFERROR(IF(COUNTIF('Factures'!$A$5:$A$504,C254)=0,"Facture introuvable","OK"),"Facture introuvable"))</f>
        <v/>
      </c>
    </row>
    <row r="255">
      <c r="A255" s="23" t="n"/>
      <c r="B255" s="22" t="n"/>
      <c r="C255" s="22" t="n"/>
      <c r="D255" s="30">
        <f>IF(C255="","",IFERROR(VLOOKUP(C255,'Factures'!$A$5:$C$504,3,FALSE),""))</f>
        <v/>
      </c>
      <c r="E255" s="22" t="n"/>
      <c r="F255" s="22" t="n"/>
      <c r="G255" s="25" t="n"/>
      <c r="H255" s="24" t="n"/>
      <c r="I255" s="30">
        <f>IF(C255="","",IFERROR(IF(COUNTIF('Factures'!$A$5:$A$504,C255)=0,"Facture introuvable","OK"),"Facture introuvable"))</f>
        <v/>
      </c>
    </row>
    <row r="256">
      <c r="A256" s="23" t="n"/>
      <c r="B256" s="22" t="n"/>
      <c r="C256" s="22" t="n"/>
      <c r="D256" s="30">
        <f>IF(C256="","",IFERROR(VLOOKUP(C256,'Factures'!$A$5:$C$504,3,FALSE),""))</f>
        <v/>
      </c>
      <c r="E256" s="22" t="n"/>
      <c r="F256" s="22" t="n"/>
      <c r="G256" s="25" t="n"/>
      <c r="H256" s="24" t="n"/>
      <c r="I256" s="30">
        <f>IF(C256="","",IFERROR(IF(COUNTIF('Factures'!$A$5:$A$504,C256)=0,"Facture introuvable","OK"),"Facture introuvable"))</f>
        <v/>
      </c>
    </row>
    <row r="257">
      <c r="A257" s="23" t="n"/>
      <c r="B257" s="22" t="n"/>
      <c r="C257" s="22" t="n"/>
      <c r="D257" s="30">
        <f>IF(C257="","",IFERROR(VLOOKUP(C257,'Factures'!$A$5:$C$504,3,FALSE),""))</f>
        <v/>
      </c>
      <c r="E257" s="22" t="n"/>
      <c r="F257" s="22" t="n"/>
      <c r="G257" s="25" t="n"/>
      <c r="H257" s="24" t="n"/>
      <c r="I257" s="30">
        <f>IF(C257="","",IFERROR(IF(COUNTIF('Factures'!$A$5:$A$504,C257)=0,"Facture introuvable","OK"),"Facture introuvable"))</f>
        <v/>
      </c>
    </row>
    <row r="258">
      <c r="A258" s="23" t="n"/>
      <c r="B258" s="22" t="n"/>
      <c r="C258" s="22" t="n"/>
      <c r="D258" s="30">
        <f>IF(C258="","",IFERROR(VLOOKUP(C258,'Factures'!$A$5:$C$504,3,FALSE),""))</f>
        <v/>
      </c>
      <c r="E258" s="22" t="n"/>
      <c r="F258" s="22" t="n"/>
      <c r="G258" s="25" t="n"/>
      <c r="H258" s="24" t="n"/>
      <c r="I258" s="30">
        <f>IF(C258="","",IFERROR(IF(COUNTIF('Factures'!$A$5:$A$504,C258)=0,"Facture introuvable","OK"),"Facture introuvable"))</f>
        <v/>
      </c>
    </row>
    <row r="259">
      <c r="A259" s="23" t="n"/>
      <c r="B259" s="22" t="n"/>
      <c r="C259" s="22" t="n"/>
      <c r="D259" s="30">
        <f>IF(C259="","",IFERROR(VLOOKUP(C259,'Factures'!$A$5:$C$504,3,FALSE),""))</f>
        <v/>
      </c>
      <c r="E259" s="22" t="n"/>
      <c r="F259" s="22" t="n"/>
      <c r="G259" s="25" t="n"/>
      <c r="H259" s="24" t="n"/>
      <c r="I259" s="30">
        <f>IF(C259="","",IFERROR(IF(COUNTIF('Factures'!$A$5:$A$504,C259)=0,"Facture introuvable","OK"),"Facture introuvable"))</f>
        <v/>
      </c>
    </row>
    <row r="260">
      <c r="A260" s="23" t="n"/>
      <c r="B260" s="22" t="n"/>
      <c r="C260" s="22" t="n"/>
      <c r="D260" s="30">
        <f>IF(C260="","",IFERROR(VLOOKUP(C260,'Factures'!$A$5:$C$504,3,FALSE),""))</f>
        <v/>
      </c>
      <c r="E260" s="22" t="n"/>
      <c r="F260" s="22" t="n"/>
      <c r="G260" s="25" t="n"/>
      <c r="H260" s="24" t="n"/>
      <c r="I260" s="30">
        <f>IF(C260="","",IFERROR(IF(COUNTIF('Factures'!$A$5:$A$504,C260)=0,"Facture introuvable","OK"),"Facture introuvable"))</f>
        <v/>
      </c>
    </row>
    <row r="261">
      <c r="A261" s="23" t="n"/>
      <c r="B261" s="22" t="n"/>
      <c r="C261" s="22" t="n"/>
      <c r="D261" s="30">
        <f>IF(C261="","",IFERROR(VLOOKUP(C261,'Factures'!$A$5:$C$504,3,FALSE),""))</f>
        <v/>
      </c>
      <c r="E261" s="22" t="n"/>
      <c r="F261" s="22" t="n"/>
      <c r="G261" s="25" t="n"/>
      <c r="H261" s="24" t="n"/>
      <c r="I261" s="30">
        <f>IF(C261="","",IFERROR(IF(COUNTIF('Factures'!$A$5:$A$504,C261)=0,"Facture introuvable","OK"),"Facture introuvable"))</f>
        <v/>
      </c>
    </row>
    <row r="262">
      <c r="A262" s="23" t="n"/>
      <c r="B262" s="22" t="n"/>
      <c r="C262" s="22" t="n"/>
      <c r="D262" s="30">
        <f>IF(C262="","",IFERROR(VLOOKUP(C262,'Factures'!$A$5:$C$504,3,FALSE),""))</f>
        <v/>
      </c>
      <c r="E262" s="22" t="n"/>
      <c r="F262" s="22" t="n"/>
      <c r="G262" s="25" t="n"/>
      <c r="H262" s="24" t="n"/>
      <c r="I262" s="30">
        <f>IF(C262="","",IFERROR(IF(COUNTIF('Factures'!$A$5:$A$504,C262)=0,"Facture introuvable","OK"),"Facture introuvable"))</f>
        <v/>
      </c>
    </row>
    <row r="263">
      <c r="A263" s="23" t="n"/>
      <c r="B263" s="22" t="n"/>
      <c r="C263" s="22" t="n"/>
      <c r="D263" s="30">
        <f>IF(C263="","",IFERROR(VLOOKUP(C263,'Factures'!$A$5:$C$504,3,FALSE),""))</f>
        <v/>
      </c>
      <c r="E263" s="22" t="n"/>
      <c r="F263" s="22" t="n"/>
      <c r="G263" s="25" t="n"/>
      <c r="H263" s="24" t="n"/>
      <c r="I263" s="30">
        <f>IF(C263="","",IFERROR(IF(COUNTIF('Factures'!$A$5:$A$504,C263)=0,"Facture introuvable","OK"),"Facture introuvable"))</f>
        <v/>
      </c>
    </row>
    <row r="264">
      <c r="A264" s="23" t="n"/>
      <c r="B264" s="22" t="n"/>
      <c r="C264" s="22" t="n"/>
      <c r="D264" s="30">
        <f>IF(C264="","",IFERROR(VLOOKUP(C264,'Factures'!$A$5:$C$504,3,FALSE),""))</f>
        <v/>
      </c>
      <c r="E264" s="22" t="n"/>
      <c r="F264" s="22" t="n"/>
      <c r="G264" s="25" t="n"/>
      <c r="H264" s="24" t="n"/>
      <c r="I264" s="30">
        <f>IF(C264="","",IFERROR(IF(COUNTIF('Factures'!$A$5:$A$504,C264)=0,"Facture introuvable","OK"),"Facture introuvable"))</f>
        <v/>
      </c>
    </row>
    <row r="265">
      <c r="A265" s="23" t="n"/>
      <c r="B265" s="22" t="n"/>
      <c r="C265" s="22" t="n"/>
      <c r="D265" s="30">
        <f>IF(C265="","",IFERROR(VLOOKUP(C265,'Factures'!$A$5:$C$504,3,FALSE),""))</f>
        <v/>
      </c>
      <c r="E265" s="22" t="n"/>
      <c r="F265" s="22" t="n"/>
      <c r="G265" s="25" t="n"/>
      <c r="H265" s="24" t="n"/>
      <c r="I265" s="30">
        <f>IF(C265="","",IFERROR(IF(COUNTIF('Factures'!$A$5:$A$504,C265)=0,"Facture introuvable","OK"),"Facture introuvable"))</f>
        <v/>
      </c>
    </row>
    <row r="266">
      <c r="A266" s="23" t="n"/>
      <c r="B266" s="22" t="n"/>
      <c r="C266" s="22" t="n"/>
      <c r="D266" s="30">
        <f>IF(C266="","",IFERROR(VLOOKUP(C266,'Factures'!$A$5:$C$504,3,FALSE),""))</f>
        <v/>
      </c>
      <c r="E266" s="22" t="n"/>
      <c r="F266" s="22" t="n"/>
      <c r="G266" s="25" t="n"/>
      <c r="H266" s="24" t="n"/>
      <c r="I266" s="30">
        <f>IF(C266="","",IFERROR(IF(COUNTIF('Factures'!$A$5:$A$504,C266)=0,"Facture introuvable","OK"),"Facture introuvable"))</f>
        <v/>
      </c>
    </row>
    <row r="267">
      <c r="A267" s="23" t="n"/>
      <c r="B267" s="22" t="n"/>
      <c r="C267" s="22" t="n"/>
      <c r="D267" s="30">
        <f>IF(C267="","",IFERROR(VLOOKUP(C267,'Factures'!$A$5:$C$504,3,FALSE),""))</f>
        <v/>
      </c>
      <c r="E267" s="22" t="n"/>
      <c r="F267" s="22" t="n"/>
      <c r="G267" s="25" t="n"/>
      <c r="H267" s="24" t="n"/>
      <c r="I267" s="30">
        <f>IF(C267="","",IFERROR(IF(COUNTIF('Factures'!$A$5:$A$504,C267)=0,"Facture introuvable","OK"),"Facture introuvable"))</f>
        <v/>
      </c>
    </row>
    <row r="268">
      <c r="A268" s="23" t="n"/>
      <c r="B268" s="22" t="n"/>
      <c r="C268" s="22" t="n"/>
      <c r="D268" s="30">
        <f>IF(C268="","",IFERROR(VLOOKUP(C268,'Factures'!$A$5:$C$504,3,FALSE),""))</f>
        <v/>
      </c>
      <c r="E268" s="22" t="n"/>
      <c r="F268" s="22" t="n"/>
      <c r="G268" s="25" t="n"/>
      <c r="H268" s="24" t="n"/>
      <c r="I268" s="30">
        <f>IF(C268="","",IFERROR(IF(COUNTIF('Factures'!$A$5:$A$504,C268)=0,"Facture introuvable","OK"),"Facture introuvable"))</f>
        <v/>
      </c>
    </row>
    <row r="269">
      <c r="A269" s="23" t="n"/>
      <c r="B269" s="22" t="n"/>
      <c r="C269" s="22" t="n"/>
      <c r="D269" s="30">
        <f>IF(C269="","",IFERROR(VLOOKUP(C269,'Factures'!$A$5:$C$504,3,FALSE),""))</f>
        <v/>
      </c>
      <c r="E269" s="22" t="n"/>
      <c r="F269" s="22" t="n"/>
      <c r="G269" s="25" t="n"/>
      <c r="H269" s="24" t="n"/>
      <c r="I269" s="30">
        <f>IF(C269="","",IFERROR(IF(COUNTIF('Factures'!$A$5:$A$504,C269)=0,"Facture introuvable","OK"),"Facture introuvable"))</f>
        <v/>
      </c>
    </row>
    <row r="270">
      <c r="A270" s="23" t="n"/>
      <c r="B270" s="22" t="n"/>
      <c r="C270" s="22" t="n"/>
      <c r="D270" s="30">
        <f>IF(C270="","",IFERROR(VLOOKUP(C270,'Factures'!$A$5:$C$504,3,FALSE),""))</f>
        <v/>
      </c>
      <c r="E270" s="22" t="n"/>
      <c r="F270" s="22" t="n"/>
      <c r="G270" s="25" t="n"/>
      <c r="H270" s="24" t="n"/>
      <c r="I270" s="30">
        <f>IF(C270="","",IFERROR(IF(COUNTIF('Factures'!$A$5:$A$504,C270)=0,"Facture introuvable","OK"),"Facture introuvable"))</f>
        <v/>
      </c>
    </row>
    <row r="271">
      <c r="A271" s="23" t="n"/>
      <c r="B271" s="22" t="n"/>
      <c r="C271" s="22" t="n"/>
      <c r="D271" s="30">
        <f>IF(C271="","",IFERROR(VLOOKUP(C271,'Factures'!$A$5:$C$504,3,FALSE),""))</f>
        <v/>
      </c>
      <c r="E271" s="22" t="n"/>
      <c r="F271" s="22" t="n"/>
      <c r="G271" s="25" t="n"/>
      <c r="H271" s="24" t="n"/>
      <c r="I271" s="30">
        <f>IF(C271="","",IFERROR(IF(COUNTIF('Factures'!$A$5:$A$504,C271)=0,"Facture introuvable","OK"),"Facture introuvable"))</f>
        <v/>
      </c>
    </row>
    <row r="272">
      <c r="A272" s="23" t="n"/>
      <c r="B272" s="22" t="n"/>
      <c r="C272" s="22" t="n"/>
      <c r="D272" s="30">
        <f>IF(C272="","",IFERROR(VLOOKUP(C272,'Factures'!$A$5:$C$504,3,FALSE),""))</f>
        <v/>
      </c>
      <c r="E272" s="22" t="n"/>
      <c r="F272" s="22" t="n"/>
      <c r="G272" s="25" t="n"/>
      <c r="H272" s="24" t="n"/>
      <c r="I272" s="30">
        <f>IF(C272="","",IFERROR(IF(COUNTIF('Factures'!$A$5:$A$504,C272)=0,"Facture introuvable","OK"),"Facture introuvable"))</f>
        <v/>
      </c>
    </row>
    <row r="273">
      <c r="A273" s="23" t="n"/>
      <c r="B273" s="22" t="n"/>
      <c r="C273" s="22" t="n"/>
      <c r="D273" s="30">
        <f>IF(C273="","",IFERROR(VLOOKUP(C273,'Factures'!$A$5:$C$504,3,FALSE),""))</f>
        <v/>
      </c>
      <c r="E273" s="22" t="n"/>
      <c r="F273" s="22" t="n"/>
      <c r="G273" s="25" t="n"/>
      <c r="H273" s="24" t="n"/>
      <c r="I273" s="30">
        <f>IF(C273="","",IFERROR(IF(COUNTIF('Factures'!$A$5:$A$504,C273)=0,"Facture introuvable","OK"),"Facture introuvable"))</f>
        <v/>
      </c>
    </row>
    <row r="274">
      <c r="A274" s="23" t="n"/>
      <c r="B274" s="22" t="n"/>
      <c r="C274" s="22" t="n"/>
      <c r="D274" s="30">
        <f>IF(C274="","",IFERROR(VLOOKUP(C274,'Factures'!$A$5:$C$504,3,FALSE),""))</f>
        <v/>
      </c>
      <c r="E274" s="22" t="n"/>
      <c r="F274" s="22" t="n"/>
      <c r="G274" s="25" t="n"/>
      <c r="H274" s="24" t="n"/>
      <c r="I274" s="30">
        <f>IF(C274="","",IFERROR(IF(COUNTIF('Factures'!$A$5:$A$504,C274)=0,"Facture introuvable","OK"),"Facture introuvable"))</f>
        <v/>
      </c>
    </row>
    <row r="275">
      <c r="A275" s="23" t="n"/>
      <c r="B275" s="22" t="n"/>
      <c r="C275" s="22" t="n"/>
      <c r="D275" s="30">
        <f>IF(C275="","",IFERROR(VLOOKUP(C275,'Factures'!$A$5:$C$504,3,FALSE),""))</f>
        <v/>
      </c>
      <c r="E275" s="22" t="n"/>
      <c r="F275" s="22" t="n"/>
      <c r="G275" s="25" t="n"/>
      <c r="H275" s="24" t="n"/>
      <c r="I275" s="30">
        <f>IF(C275="","",IFERROR(IF(COUNTIF('Factures'!$A$5:$A$504,C275)=0,"Facture introuvable","OK"),"Facture introuvable"))</f>
        <v/>
      </c>
    </row>
    <row r="276">
      <c r="A276" s="23" t="n"/>
      <c r="B276" s="22" t="n"/>
      <c r="C276" s="22" t="n"/>
      <c r="D276" s="30">
        <f>IF(C276="","",IFERROR(VLOOKUP(C276,'Factures'!$A$5:$C$504,3,FALSE),""))</f>
        <v/>
      </c>
      <c r="E276" s="22" t="n"/>
      <c r="F276" s="22" t="n"/>
      <c r="G276" s="25" t="n"/>
      <c r="H276" s="24" t="n"/>
      <c r="I276" s="30">
        <f>IF(C276="","",IFERROR(IF(COUNTIF('Factures'!$A$5:$A$504,C276)=0,"Facture introuvable","OK"),"Facture introuvable"))</f>
        <v/>
      </c>
    </row>
    <row r="277">
      <c r="A277" s="23" t="n"/>
      <c r="B277" s="22" t="n"/>
      <c r="C277" s="22" t="n"/>
      <c r="D277" s="30">
        <f>IF(C277="","",IFERROR(VLOOKUP(C277,'Factures'!$A$5:$C$504,3,FALSE),""))</f>
        <v/>
      </c>
      <c r="E277" s="22" t="n"/>
      <c r="F277" s="22" t="n"/>
      <c r="G277" s="25" t="n"/>
      <c r="H277" s="24" t="n"/>
      <c r="I277" s="30">
        <f>IF(C277="","",IFERROR(IF(COUNTIF('Factures'!$A$5:$A$504,C277)=0,"Facture introuvable","OK"),"Facture introuvable"))</f>
        <v/>
      </c>
    </row>
    <row r="278">
      <c r="A278" s="23" t="n"/>
      <c r="B278" s="22" t="n"/>
      <c r="C278" s="22" t="n"/>
      <c r="D278" s="30">
        <f>IF(C278="","",IFERROR(VLOOKUP(C278,'Factures'!$A$5:$C$504,3,FALSE),""))</f>
        <v/>
      </c>
      <c r="E278" s="22" t="n"/>
      <c r="F278" s="22" t="n"/>
      <c r="G278" s="25" t="n"/>
      <c r="H278" s="24" t="n"/>
      <c r="I278" s="30">
        <f>IF(C278="","",IFERROR(IF(COUNTIF('Factures'!$A$5:$A$504,C278)=0,"Facture introuvable","OK"),"Facture introuvable"))</f>
        <v/>
      </c>
    </row>
    <row r="279">
      <c r="A279" s="23" t="n"/>
      <c r="B279" s="22" t="n"/>
      <c r="C279" s="22" t="n"/>
      <c r="D279" s="30">
        <f>IF(C279="","",IFERROR(VLOOKUP(C279,'Factures'!$A$5:$C$504,3,FALSE),""))</f>
        <v/>
      </c>
      <c r="E279" s="22" t="n"/>
      <c r="F279" s="22" t="n"/>
      <c r="G279" s="25" t="n"/>
      <c r="H279" s="24" t="n"/>
      <c r="I279" s="30">
        <f>IF(C279="","",IFERROR(IF(COUNTIF('Factures'!$A$5:$A$504,C279)=0,"Facture introuvable","OK"),"Facture introuvable"))</f>
        <v/>
      </c>
    </row>
    <row r="280">
      <c r="A280" s="23" t="n"/>
      <c r="B280" s="22" t="n"/>
      <c r="C280" s="22" t="n"/>
      <c r="D280" s="30">
        <f>IF(C280="","",IFERROR(VLOOKUP(C280,'Factures'!$A$5:$C$504,3,FALSE),""))</f>
        <v/>
      </c>
      <c r="E280" s="22" t="n"/>
      <c r="F280" s="22" t="n"/>
      <c r="G280" s="25" t="n"/>
      <c r="H280" s="24" t="n"/>
      <c r="I280" s="30">
        <f>IF(C280="","",IFERROR(IF(COUNTIF('Factures'!$A$5:$A$504,C280)=0,"Facture introuvable","OK"),"Facture introuvable"))</f>
        <v/>
      </c>
    </row>
    <row r="281">
      <c r="A281" s="23" t="n"/>
      <c r="B281" s="22" t="n"/>
      <c r="C281" s="22" t="n"/>
      <c r="D281" s="30">
        <f>IF(C281="","",IFERROR(VLOOKUP(C281,'Factures'!$A$5:$C$504,3,FALSE),""))</f>
        <v/>
      </c>
      <c r="E281" s="22" t="n"/>
      <c r="F281" s="22" t="n"/>
      <c r="G281" s="25" t="n"/>
      <c r="H281" s="24" t="n"/>
      <c r="I281" s="30">
        <f>IF(C281="","",IFERROR(IF(COUNTIF('Factures'!$A$5:$A$504,C281)=0,"Facture introuvable","OK"),"Facture introuvable"))</f>
        <v/>
      </c>
    </row>
    <row r="282">
      <c r="A282" s="23" t="n"/>
      <c r="B282" s="22" t="n"/>
      <c r="C282" s="22" t="n"/>
      <c r="D282" s="30">
        <f>IF(C282="","",IFERROR(VLOOKUP(C282,'Factures'!$A$5:$C$504,3,FALSE),""))</f>
        <v/>
      </c>
      <c r="E282" s="22" t="n"/>
      <c r="F282" s="22" t="n"/>
      <c r="G282" s="25" t="n"/>
      <c r="H282" s="24" t="n"/>
      <c r="I282" s="30">
        <f>IF(C282="","",IFERROR(IF(COUNTIF('Factures'!$A$5:$A$504,C282)=0,"Facture introuvable","OK"),"Facture introuvable"))</f>
        <v/>
      </c>
    </row>
    <row r="283">
      <c r="A283" s="23" t="n"/>
      <c r="B283" s="22" t="n"/>
      <c r="C283" s="22" t="n"/>
      <c r="D283" s="30">
        <f>IF(C283="","",IFERROR(VLOOKUP(C283,'Factures'!$A$5:$C$504,3,FALSE),""))</f>
        <v/>
      </c>
      <c r="E283" s="22" t="n"/>
      <c r="F283" s="22" t="n"/>
      <c r="G283" s="25" t="n"/>
      <c r="H283" s="24" t="n"/>
      <c r="I283" s="30">
        <f>IF(C283="","",IFERROR(IF(COUNTIF('Factures'!$A$5:$A$504,C283)=0,"Facture introuvable","OK"),"Facture introuvable"))</f>
        <v/>
      </c>
    </row>
    <row r="284">
      <c r="A284" s="23" t="n"/>
      <c r="B284" s="22" t="n"/>
      <c r="C284" s="22" t="n"/>
      <c r="D284" s="30">
        <f>IF(C284="","",IFERROR(VLOOKUP(C284,'Factures'!$A$5:$C$504,3,FALSE),""))</f>
        <v/>
      </c>
      <c r="E284" s="22" t="n"/>
      <c r="F284" s="22" t="n"/>
      <c r="G284" s="25" t="n"/>
      <c r="H284" s="24" t="n"/>
      <c r="I284" s="30">
        <f>IF(C284="","",IFERROR(IF(COUNTIF('Factures'!$A$5:$A$504,C284)=0,"Facture introuvable","OK"),"Facture introuvable"))</f>
        <v/>
      </c>
    </row>
    <row r="285">
      <c r="A285" s="23" t="n"/>
      <c r="B285" s="22" t="n"/>
      <c r="C285" s="22" t="n"/>
      <c r="D285" s="30">
        <f>IF(C285="","",IFERROR(VLOOKUP(C285,'Factures'!$A$5:$C$504,3,FALSE),""))</f>
        <v/>
      </c>
      <c r="E285" s="22" t="n"/>
      <c r="F285" s="22" t="n"/>
      <c r="G285" s="25" t="n"/>
      <c r="H285" s="24" t="n"/>
      <c r="I285" s="30">
        <f>IF(C285="","",IFERROR(IF(COUNTIF('Factures'!$A$5:$A$504,C285)=0,"Facture introuvable","OK"),"Facture introuvable"))</f>
        <v/>
      </c>
    </row>
    <row r="286">
      <c r="A286" s="23" t="n"/>
      <c r="B286" s="22" t="n"/>
      <c r="C286" s="22" t="n"/>
      <c r="D286" s="30">
        <f>IF(C286="","",IFERROR(VLOOKUP(C286,'Factures'!$A$5:$C$504,3,FALSE),""))</f>
        <v/>
      </c>
      <c r="E286" s="22" t="n"/>
      <c r="F286" s="22" t="n"/>
      <c r="G286" s="25" t="n"/>
      <c r="H286" s="24" t="n"/>
      <c r="I286" s="30">
        <f>IF(C286="","",IFERROR(IF(COUNTIF('Factures'!$A$5:$A$504,C286)=0,"Facture introuvable","OK"),"Facture introuvable"))</f>
        <v/>
      </c>
    </row>
    <row r="287">
      <c r="A287" s="23" t="n"/>
      <c r="B287" s="22" t="n"/>
      <c r="C287" s="22" t="n"/>
      <c r="D287" s="30">
        <f>IF(C287="","",IFERROR(VLOOKUP(C287,'Factures'!$A$5:$C$504,3,FALSE),""))</f>
        <v/>
      </c>
      <c r="E287" s="22" t="n"/>
      <c r="F287" s="22" t="n"/>
      <c r="G287" s="25" t="n"/>
      <c r="H287" s="24" t="n"/>
      <c r="I287" s="30">
        <f>IF(C287="","",IFERROR(IF(COUNTIF('Factures'!$A$5:$A$504,C287)=0,"Facture introuvable","OK"),"Facture introuvable"))</f>
        <v/>
      </c>
    </row>
    <row r="288">
      <c r="A288" s="23" t="n"/>
      <c r="B288" s="22" t="n"/>
      <c r="C288" s="22" t="n"/>
      <c r="D288" s="30">
        <f>IF(C288="","",IFERROR(VLOOKUP(C288,'Factures'!$A$5:$C$504,3,FALSE),""))</f>
        <v/>
      </c>
      <c r="E288" s="22" t="n"/>
      <c r="F288" s="22" t="n"/>
      <c r="G288" s="25" t="n"/>
      <c r="H288" s="24" t="n"/>
      <c r="I288" s="30">
        <f>IF(C288="","",IFERROR(IF(COUNTIF('Factures'!$A$5:$A$504,C288)=0,"Facture introuvable","OK"),"Facture introuvable"))</f>
        <v/>
      </c>
    </row>
    <row r="289">
      <c r="A289" s="23" t="n"/>
      <c r="B289" s="22" t="n"/>
      <c r="C289" s="22" t="n"/>
      <c r="D289" s="30">
        <f>IF(C289="","",IFERROR(VLOOKUP(C289,'Factures'!$A$5:$C$504,3,FALSE),""))</f>
        <v/>
      </c>
      <c r="E289" s="22" t="n"/>
      <c r="F289" s="22" t="n"/>
      <c r="G289" s="25" t="n"/>
      <c r="H289" s="24" t="n"/>
      <c r="I289" s="30">
        <f>IF(C289="","",IFERROR(IF(COUNTIF('Factures'!$A$5:$A$504,C289)=0,"Facture introuvable","OK"),"Facture introuvable"))</f>
        <v/>
      </c>
    </row>
    <row r="290">
      <c r="A290" s="23" t="n"/>
      <c r="B290" s="22" t="n"/>
      <c r="C290" s="22" t="n"/>
      <c r="D290" s="30">
        <f>IF(C290="","",IFERROR(VLOOKUP(C290,'Factures'!$A$5:$C$504,3,FALSE),""))</f>
        <v/>
      </c>
      <c r="E290" s="22" t="n"/>
      <c r="F290" s="22" t="n"/>
      <c r="G290" s="25" t="n"/>
      <c r="H290" s="24" t="n"/>
      <c r="I290" s="30">
        <f>IF(C290="","",IFERROR(IF(COUNTIF('Factures'!$A$5:$A$504,C290)=0,"Facture introuvable","OK"),"Facture introuvable"))</f>
        <v/>
      </c>
    </row>
    <row r="291">
      <c r="A291" s="23" t="n"/>
      <c r="B291" s="22" t="n"/>
      <c r="C291" s="22" t="n"/>
      <c r="D291" s="30">
        <f>IF(C291="","",IFERROR(VLOOKUP(C291,'Factures'!$A$5:$C$504,3,FALSE),""))</f>
        <v/>
      </c>
      <c r="E291" s="22" t="n"/>
      <c r="F291" s="22" t="n"/>
      <c r="G291" s="25" t="n"/>
      <c r="H291" s="24" t="n"/>
      <c r="I291" s="30">
        <f>IF(C291="","",IFERROR(IF(COUNTIF('Factures'!$A$5:$A$504,C291)=0,"Facture introuvable","OK"),"Facture introuvable"))</f>
        <v/>
      </c>
    </row>
    <row r="292">
      <c r="A292" s="23" t="n"/>
      <c r="B292" s="22" t="n"/>
      <c r="C292" s="22" t="n"/>
      <c r="D292" s="30">
        <f>IF(C292="","",IFERROR(VLOOKUP(C292,'Factures'!$A$5:$C$504,3,FALSE),""))</f>
        <v/>
      </c>
      <c r="E292" s="22" t="n"/>
      <c r="F292" s="22" t="n"/>
      <c r="G292" s="25" t="n"/>
      <c r="H292" s="24" t="n"/>
      <c r="I292" s="30">
        <f>IF(C292="","",IFERROR(IF(COUNTIF('Factures'!$A$5:$A$504,C292)=0,"Facture introuvable","OK"),"Facture introuvable"))</f>
        <v/>
      </c>
    </row>
    <row r="293">
      <c r="A293" s="23" t="n"/>
      <c r="B293" s="22" t="n"/>
      <c r="C293" s="22" t="n"/>
      <c r="D293" s="30">
        <f>IF(C293="","",IFERROR(VLOOKUP(C293,'Factures'!$A$5:$C$504,3,FALSE),""))</f>
        <v/>
      </c>
      <c r="E293" s="22" t="n"/>
      <c r="F293" s="22" t="n"/>
      <c r="G293" s="25" t="n"/>
      <c r="H293" s="24" t="n"/>
      <c r="I293" s="30">
        <f>IF(C293="","",IFERROR(IF(COUNTIF('Factures'!$A$5:$A$504,C293)=0,"Facture introuvable","OK"),"Facture introuvable"))</f>
        <v/>
      </c>
    </row>
    <row r="294">
      <c r="A294" s="23" t="n"/>
      <c r="B294" s="22" t="n"/>
      <c r="C294" s="22" t="n"/>
      <c r="D294" s="30">
        <f>IF(C294="","",IFERROR(VLOOKUP(C294,'Factures'!$A$5:$C$504,3,FALSE),""))</f>
        <v/>
      </c>
      <c r="E294" s="22" t="n"/>
      <c r="F294" s="22" t="n"/>
      <c r="G294" s="25" t="n"/>
      <c r="H294" s="24" t="n"/>
      <c r="I294" s="30">
        <f>IF(C294="","",IFERROR(IF(COUNTIF('Factures'!$A$5:$A$504,C294)=0,"Facture introuvable","OK"),"Facture introuvable"))</f>
        <v/>
      </c>
    </row>
    <row r="295">
      <c r="A295" s="23" t="n"/>
      <c r="B295" s="22" t="n"/>
      <c r="C295" s="22" t="n"/>
      <c r="D295" s="30">
        <f>IF(C295="","",IFERROR(VLOOKUP(C295,'Factures'!$A$5:$C$504,3,FALSE),""))</f>
        <v/>
      </c>
      <c r="E295" s="22" t="n"/>
      <c r="F295" s="22" t="n"/>
      <c r="G295" s="25" t="n"/>
      <c r="H295" s="24" t="n"/>
      <c r="I295" s="30">
        <f>IF(C295="","",IFERROR(IF(COUNTIF('Factures'!$A$5:$A$504,C295)=0,"Facture introuvable","OK"),"Facture introuvable"))</f>
        <v/>
      </c>
    </row>
    <row r="296">
      <c r="A296" s="23" t="n"/>
      <c r="B296" s="22" t="n"/>
      <c r="C296" s="22" t="n"/>
      <c r="D296" s="30">
        <f>IF(C296="","",IFERROR(VLOOKUP(C296,'Factures'!$A$5:$C$504,3,FALSE),""))</f>
        <v/>
      </c>
      <c r="E296" s="22" t="n"/>
      <c r="F296" s="22" t="n"/>
      <c r="G296" s="25" t="n"/>
      <c r="H296" s="24" t="n"/>
      <c r="I296" s="30">
        <f>IF(C296="","",IFERROR(IF(COUNTIF('Factures'!$A$5:$A$504,C296)=0,"Facture introuvable","OK"),"Facture introuvable"))</f>
        <v/>
      </c>
    </row>
    <row r="297">
      <c r="A297" s="23" t="n"/>
      <c r="B297" s="22" t="n"/>
      <c r="C297" s="22" t="n"/>
      <c r="D297" s="30">
        <f>IF(C297="","",IFERROR(VLOOKUP(C297,'Factures'!$A$5:$C$504,3,FALSE),""))</f>
        <v/>
      </c>
      <c r="E297" s="22" t="n"/>
      <c r="F297" s="22" t="n"/>
      <c r="G297" s="25" t="n"/>
      <c r="H297" s="24" t="n"/>
      <c r="I297" s="30">
        <f>IF(C297="","",IFERROR(IF(COUNTIF('Factures'!$A$5:$A$504,C297)=0,"Facture introuvable","OK"),"Facture introuvable"))</f>
        <v/>
      </c>
    </row>
    <row r="298">
      <c r="A298" s="23" t="n"/>
      <c r="B298" s="22" t="n"/>
      <c r="C298" s="22" t="n"/>
      <c r="D298" s="30">
        <f>IF(C298="","",IFERROR(VLOOKUP(C298,'Factures'!$A$5:$C$504,3,FALSE),""))</f>
        <v/>
      </c>
      <c r="E298" s="22" t="n"/>
      <c r="F298" s="22" t="n"/>
      <c r="G298" s="25" t="n"/>
      <c r="H298" s="24" t="n"/>
      <c r="I298" s="30">
        <f>IF(C298="","",IFERROR(IF(COUNTIF('Factures'!$A$5:$A$504,C298)=0,"Facture introuvable","OK"),"Facture introuvable"))</f>
        <v/>
      </c>
    </row>
    <row r="299">
      <c r="A299" s="23" t="n"/>
      <c r="B299" s="22" t="n"/>
      <c r="C299" s="22" t="n"/>
      <c r="D299" s="30">
        <f>IF(C299="","",IFERROR(VLOOKUP(C299,'Factures'!$A$5:$C$504,3,FALSE),""))</f>
        <v/>
      </c>
      <c r="E299" s="22" t="n"/>
      <c r="F299" s="22" t="n"/>
      <c r="G299" s="25" t="n"/>
      <c r="H299" s="24" t="n"/>
      <c r="I299" s="30">
        <f>IF(C299="","",IFERROR(IF(COUNTIF('Factures'!$A$5:$A$504,C299)=0,"Facture introuvable","OK"),"Facture introuvable"))</f>
        <v/>
      </c>
    </row>
    <row r="300">
      <c r="A300" s="23" t="n"/>
      <c r="B300" s="22" t="n"/>
      <c r="C300" s="22" t="n"/>
      <c r="D300" s="30">
        <f>IF(C300="","",IFERROR(VLOOKUP(C300,'Factures'!$A$5:$C$504,3,FALSE),""))</f>
        <v/>
      </c>
      <c r="E300" s="22" t="n"/>
      <c r="F300" s="22" t="n"/>
      <c r="G300" s="25" t="n"/>
      <c r="H300" s="24" t="n"/>
      <c r="I300" s="30">
        <f>IF(C300="","",IFERROR(IF(COUNTIF('Factures'!$A$5:$A$504,C300)=0,"Facture introuvable","OK"),"Facture introuvable"))</f>
        <v/>
      </c>
    </row>
    <row r="301">
      <c r="A301" s="23" t="n"/>
      <c r="B301" s="22" t="n"/>
      <c r="C301" s="22" t="n"/>
      <c r="D301" s="30">
        <f>IF(C301="","",IFERROR(VLOOKUP(C301,'Factures'!$A$5:$C$504,3,FALSE),""))</f>
        <v/>
      </c>
      <c r="E301" s="22" t="n"/>
      <c r="F301" s="22" t="n"/>
      <c r="G301" s="25" t="n"/>
      <c r="H301" s="24" t="n"/>
      <c r="I301" s="30">
        <f>IF(C301="","",IFERROR(IF(COUNTIF('Factures'!$A$5:$A$504,C301)=0,"Facture introuvable","OK"),"Facture introuvable"))</f>
        <v/>
      </c>
    </row>
    <row r="302">
      <c r="A302" s="23" t="n"/>
      <c r="B302" s="22" t="n"/>
      <c r="C302" s="22" t="n"/>
      <c r="D302" s="30">
        <f>IF(C302="","",IFERROR(VLOOKUP(C302,'Factures'!$A$5:$C$504,3,FALSE),""))</f>
        <v/>
      </c>
      <c r="E302" s="22" t="n"/>
      <c r="F302" s="22" t="n"/>
      <c r="G302" s="25" t="n"/>
      <c r="H302" s="24" t="n"/>
      <c r="I302" s="30">
        <f>IF(C302="","",IFERROR(IF(COUNTIF('Factures'!$A$5:$A$504,C302)=0,"Facture introuvable","OK"),"Facture introuvable"))</f>
        <v/>
      </c>
    </row>
    <row r="303">
      <c r="A303" s="23" t="n"/>
      <c r="B303" s="22" t="n"/>
      <c r="C303" s="22" t="n"/>
      <c r="D303" s="30">
        <f>IF(C303="","",IFERROR(VLOOKUP(C303,'Factures'!$A$5:$C$504,3,FALSE),""))</f>
        <v/>
      </c>
      <c r="E303" s="22" t="n"/>
      <c r="F303" s="22" t="n"/>
      <c r="G303" s="25" t="n"/>
      <c r="H303" s="24" t="n"/>
      <c r="I303" s="30">
        <f>IF(C303="","",IFERROR(IF(COUNTIF('Factures'!$A$5:$A$504,C303)=0,"Facture introuvable","OK"),"Facture introuvable"))</f>
        <v/>
      </c>
    </row>
    <row r="304">
      <c r="A304" s="23" t="n"/>
      <c r="B304" s="22" t="n"/>
      <c r="C304" s="22" t="n"/>
      <c r="D304" s="30">
        <f>IF(C304="","",IFERROR(VLOOKUP(C304,'Factures'!$A$5:$C$504,3,FALSE),""))</f>
        <v/>
      </c>
      <c r="E304" s="22" t="n"/>
      <c r="F304" s="22" t="n"/>
      <c r="G304" s="25" t="n"/>
      <c r="H304" s="24" t="n"/>
      <c r="I304" s="30">
        <f>IF(C304="","",IFERROR(IF(COUNTIF('Factures'!$A$5:$A$504,C304)=0,"Facture introuvable","OK"),"Facture introuvable"))</f>
        <v/>
      </c>
    </row>
    <row r="305">
      <c r="A305" s="23" t="n"/>
      <c r="B305" s="22" t="n"/>
      <c r="C305" s="22" t="n"/>
      <c r="D305" s="30">
        <f>IF(C305="","",IFERROR(VLOOKUP(C305,'Factures'!$A$5:$C$504,3,FALSE),""))</f>
        <v/>
      </c>
      <c r="E305" s="22" t="n"/>
      <c r="F305" s="22" t="n"/>
      <c r="G305" s="25" t="n"/>
      <c r="H305" s="24" t="n"/>
      <c r="I305" s="30">
        <f>IF(C305="","",IFERROR(IF(COUNTIF('Factures'!$A$5:$A$504,C305)=0,"Facture introuvable","OK"),"Facture introuvable"))</f>
        <v/>
      </c>
    </row>
    <row r="306">
      <c r="A306" s="23" t="n"/>
      <c r="B306" s="22" t="n"/>
      <c r="C306" s="22" t="n"/>
      <c r="D306" s="30">
        <f>IF(C306="","",IFERROR(VLOOKUP(C306,'Factures'!$A$5:$C$504,3,FALSE),""))</f>
        <v/>
      </c>
      <c r="E306" s="22" t="n"/>
      <c r="F306" s="22" t="n"/>
      <c r="G306" s="25" t="n"/>
      <c r="H306" s="24" t="n"/>
      <c r="I306" s="30">
        <f>IF(C306="","",IFERROR(IF(COUNTIF('Factures'!$A$5:$A$504,C306)=0,"Facture introuvable","OK"),"Facture introuvable"))</f>
        <v/>
      </c>
    </row>
    <row r="307">
      <c r="A307" s="23" t="n"/>
      <c r="B307" s="22" t="n"/>
      <c r="C307" s="22" t="n"/>
      <c r="D307" s="30">
        <f>IF(C307="","",IFERROR(VLOOKUP(C307,'Factures'!$A$5:$C$504,3,FALSE),""))</f>
        <v/>
      </c>
      <c r="E307" s="22" t="n"/>
      <c r="F307" s="22" t="n"/>
      <c r="G307" s="25" t="n"/>
      <c r="H307" s="24" t="n"/>
      <c r="I307" s="30">
        <f>IF(C307="","",IFERROR(IF(COUNTIF('Factures'!$A$5:$A$504,C307)=0,"Facture introuvable","OK"),"Facture introuvable"))</f>
        <v/>
      </c>
    </row>
    <row r="308">
      <c r="A308" s="23" t="n"/>
      <c r="B308" s="22" t="n"/>
      <c r="C308" s="22" t="n"/>
      <c r="D308" s="30">
        <f>IF(C308="","",IFERROR(VLOOKUP(C308,'Factures'!$A$5:$C$504,3,FALSE),""))</f>
        <v/>
      </c>
      <c r="E308" s="22" t="n"/>
      <c r="F308" s="22" t="n"/>
      <c r="G308" s="25" t="n"/>
      <c r="H308" s="24" t="n"/>
      <c r="I308" s="30">
        <f>IF(C308="","",IFERROR(IF(COUNTIF('Factures'!$A$5:$A$504,C308)=0,"Facture introuvable","OK"),"Facture introuvable"))</f>
        <v/>
      </c>
    </row>
    <row r="309">
      <c r="A309" s="23" t="n"/>
      <c r="B309" s="22" t="n"/>
      <c r="C309" s="22" t="n"/>
      <c r="D309" s="30">
        <f>IF(C309="","",IFERROR(VLOOKUP(C309,'Factures'!$A$5:$C$504,3,FALSE),""))</f>
        <v/>
      </c>
      <c r="E309" s="22" t="n"/>
      <c r="F309" s="22" t="n"/>
      <c r="G309" s="25" t="n"/>
      <c r="H309" s="24" t="n"/>
      <c r="I309" s="30">
        <f>IF(C309="","",IFERROR(IF(COUNTIF('Factures'!$A$5:$A$504,C309)=0,"Facture introuvable","OK"),"Facture introuvable"))</f>
        <v/>
      </c>
    </row>
    <row r="310">
      <c r="A310" s="23" t="n"/>
      <c r="B310" s="22" t="n"/>
      <c r="C310" s="22" t="n"/>
      <c r="D310" s="30">
        <f>IF(C310="","",IFERROR(VLOOKUP(C310,'Factures'!$A$5:$C$504,3,FALSE),""))</f>
        <v/>
      </c>
      <c r="E310" s="22" t="n"/>
      <c r="F310" s="22" t="n"/>
      <c r="G310" s="25" t="n"/>
      <c r="H310" s="24" t="n"/>
      <c r="I310" s="30">
        <f>IF(C310="","",IFERROR(IF(COUNTIF('Factures'!$A$5:$A$504,C310)=0,"Facture introuvable","OK"),"Facture introuvable"))</f>
        <v/>
      </c>
    </row>
    <row r="311">
      <c r="A311" s="23" t="n"/>
      <c r="B311" s="22" t="n"/>
      <c r="C311" s="22" t="n"/>
      <c r="D311" s="30">
        <f>IF(C311="","",IFERROR(VLOOKUP(C311,'Factures'!$A$5:$C$504,3,FALSE),""))</f>
        <v/>
      </c>
      <c r="E311" s="22" t="n"/>
      <c r="F311" s="22" t="n"/>
      <c r="G311" s="25" t="n"/>
      <c r="H311" s="24" t="n"/>
      <c r="I311" s="30">
        <f>IF(C311="","",IFERROR(IF(COUNTIF('Factures'!$A$5:$A$504,C311)=0,"Facture introuvable","OK"),"Facture introuvable"))</f>
        <v/>
      </c>
    </row>
    <row r="312">
      <c r="A312" s="23" t="n"/>
      <c r="B312" s="22" t="n"/>
      <c r="C312" s="22" t="n"/>
      <c r="D312" s="30">
        <f>IF(C312="","",IFERROR(VLOOKUP(C312,'Factures'!$A$5:$C$504,3,FALSE),""))</f>
        <v/>
      </c>
      <c r="E312" s="22" t="n"/>
      <c r="F312" s="22" t="n"/>
      <c r="G312" s="25" t="n"/>
      <c r="H312" s="24" t="n"/>
      <c r="I312" s="30">
        <f>IF(C312="","",IFERROR(IF(COUNTIF('Factures'!$A$5:$A$504,C312)=0,"Facture introuvable","OK"),"Facture introuvable"))</f>
        <v/>
      </c>
    </row>
    <row r="313">
      <c r="A313" s="23" t="n"/>
      <c r="B313" s="22" t="n"/>
      <c r="C313" s="22" t="n"/>
      <c r="D313" s="30">
        <f>IF(C313="","",IFERROR(VLOOKUP(C313,'Factures'!$A$5:$C$504,3,FALSE),""))</f>
        <v/>
      </c>
      <c r="E313" s="22" t="n"/>
      <c r="F313" s="22" t="n"/>
      <c r="G313" s="25" t="n"/>
      <c r="H313" s="24" t="n"/>
      <c r="I313" s="30">
        <f>IF(C313="","",IFERROR(IF(COUNTIF('Factures'!$A$5:$A$504,C313)=0,"Facture introuvable","OK"),"Facture introuvable"))</f>
        <v/>
      </c>
    </row>
    <row r="314">
      <c r="A314" s="23" t="n"/>
      <c r="B314" s="22" t="n"/>
      <c r="C314" s="22" t="n"/>
      <c r="D314" s="30">
        <f>IF(C314="","",IFERROR(VLOOKUP(C314,'Factures'!$A$5:$C$504,3,FALSE),""))</f>
        <v/>
      </c>
      <c r="E314" s="22" t="n"/>
      <c r="F314" s="22" t="n"/>
      <c r="G314" s="25" t="n"/>
      <c r="H314" s="24" t="n"/>
      <c r="I314" s="30">
        <f>IF(C314="","",IFERROR(IF(COUNTIF('Factures'!$A$5:$A$504,C314)=0,"Facture introuvable","OK"),"Facture introuvable"))</f>
        <v/>
      </c>
    </row>
    <row r="315">
      <c r="A315" s="23" t="n"/>
      <c r="B315" s="22" t="n"/>
      <c r="C315" s="22" t="n"/>
      <c r="D315" s="30">
        <f>IF(C315="","",IFERROR(VLOOKUP(C315,'Factures'!$A$5:$C$504,3,FALSE),""))</f>
        <v/>
      </c>
      <c r="E315" s="22" t="n"/>
      <c r="F315" s="22" t="n"/>
      <c r="G315" s="25" t="n"/>
      <c r="H315" s="24" t="n"/>
      <c r="I315" s="30">
        <f>IF(C315="","",IFERROR(IF(COUNTIF('Factures'!$A$5:$A$504,C315)=0,"Facture introuvable","OK"),"Facture introuvable"))</f>
        <v/>
      </c>
    </row>
    <row r="316">
      <c r="A316" s="23" t="n"/>
      <c r="B316" s="22" t="n"/>
      <c r="C316" s="22" t="n"/>
      <c r="D316" s="30">
        <f>IF(C316="","",IFERROR(VLOOKUP(C316,'Factures'!$A$5:$C$504,3,FALSE),""))</f>
        <v/>
      </c>
      <c r="E316" s="22" t="n"/>
      <c r="F316" s="22" t="n"/>
      <c r="G316" s="25" t="n"/>
      <c r="H316" s="24" t="n"/>
      <c r="I316" s="30">
        <f>IF(C316="","",IFERROR(IF(COUNTIF('Factures'!$A$5:$A$504,C316)=0,"Facture introuvable","OK"),"Facture introuvable"))</f>
        <v/>
      </c>
    </row>
    <row r="317">
      <c r="A317" s="23" t="n"/>
      <c r="B317" s="22" t="n"/>
      <c r="C317" s="22" t="n"/>
      <c r="D317" s="30">
        <f>IF(C317="","",IFERROR(VLOOKUP(C317,'Factures'!$A$5:$C$504,3,FALSE),""))</f>
        <v/>
      </c>
      <c r="E317" s="22" t="n"/>
      <c r="F317" s="22" t="n"/>
      <c r="G317" s="25" t="n"/>
      <c r="H317" s="24" t="n"/>
      <c r="I317" s="30">
        <f>IF(C317="","",IFERROR(IF(COUNTIF('Factures'!$A$5:$A$504,C317)=0,"Facture introuvable","OK"),"Facture introuvable"))</f>
        <v/>
      </c>
    </row>
    <row r="318">
      <c r="A318" s="23" t="n"/>
      <c r="B318" s="22" t="n"/>
      <c r="C318" s="22" t="n"/>
      <c r="D318" s="30">
        <f>IF(C318="","",IFERROR(VLOOKUP(C318,'Factures'!$A$5:$C$504,3,FALSE),""))</f>
        <v/>
      </c>
      <c r="E318" s="22" t="n"/>
      <c r="F318" s="22" t="n"/>
      <c r="G318" s="25" t="n"/>
      <c r="H318" s="24" t="n"/>
      <c r="I318" s="30">
        <f>IF(C318="","",IFERROR(IF(COUNTIF('Factures'!$A$5:$A$504,C318)=0,"Facture introuvable","OK"),"Facture introuvable"))</f>
        <v/>
      </c>
    </row>
    <row r="319">
      <c r="A319" s="23" t="n"/>
      <c r="B319" s="22" t="n"/>
      <c r="C319" s="22" t="n"/>
      <c r="D319" s="30">
        <f>IF(C319="","",IFERROR(VLOOKUP(C319,'Factures'!$A$5:$C$504,3,FALSE),""))</f>
        <v/>
      </c>
      <c r="E319" s="22" t="n"/>
      <c r="F319" s="22" t="n"/>
      <c r="G319" s="25" t="n"/>
      <c r="H319" s="24" t="n"/>
      <c r="I319" s="30">
        <f>IF(C319="","",IFERROR(IF(COUNTIF('Factures'!$A$5:$A$504,C319)=0,"Facture introuvable","OK"),"Facture introuvable"))</f>
        <v/>
      </c>
    </row>
    <row r="320">
      <c r="A320" s="23" t="n"/>
      <c r="B320" s="22" t="n"/>
      <c r="C320" s="22" t="n"/>
      <c r="D320" s="30">
        <f>IF(C320="","",IFERROR(VLOOKUP(C320,'Factures'!$A$5:$C$504,3,FALSE),""))</f>
        <v/>
      </c>
      <c r="E320" s="22" t="n"/>
      <c r="F320" s="22" t="n"/>
      <c r="G320" s="25" t="n"/>
      <c r="H320" s="24" t="n"/>
      <c r="I320" s="30">
        <f>IF(C320="","",IFERROR(IF(COUNTIF('Factures'!$A$5:$A$504,C320)=0,"Facture introuvable","OK"),"Facture introuvable"))</f>
        <v/>
      </c>
    </row>
    <row r="321">
      <c r="A321" s="23" t="n"/>
      <c r="B321" s="22" t="n"/>
      <c r="C321" s="22" t="n"/>
      <c r="D321" s="30">
        <f>IF(C321="","",IFERROR(VLOOKUP(C321,'Factures'!$A$5:$C$504,3,FALSE),""))</f>
        <v/>
      </c>
      <c r="E321" s="22" t="n"/>
      <c r="F321" s="22" t="n"/>
      <c r="G321" s="25" t="n"/>
      <c r="H321" s="24" t="n"/>
      <c r="I321" s="30">
        <f>IF(C321="","",IFERROR(IF(COUNTIF('Factures'!$A$5:$A$504,C321)=0,"Facture introuvable","OK"),"Facture introuvable"))</f>
        <v/>
      </c>
    </row>
    <row r="322">
      <c r="A322" s="23" t="n"/>
      <c r="B322" s="22" t="n"/>
      <c r="C322" s="22" t="n"/>
      <c r="D322" s="30">
        <f>IF(C322="","",IFERROR(VLOOKUP(C322,'Factures'!$A$5:$C$504,3,FALSE),""))</f>
        <v/>
      </c>
      <c r="E322" s="22" t="n"/>
      <c r="F322" s="22" t="n"/>
      <c r="G322" s="25" t="n"/>
      <c r="H322" s="24" t="n"/>
      <c r="I322" s="30">
        <f>IF(C322="","",IFERROR(IF(COUNTIF('Factures'!$A$5:$A$504,C322)=0,"Facture introuvable","OK"),"Facture introuvable"))</f>
        <v/>
      </c>
    </row>
    <row r="323">
      <c r="A323" s="23" t="n"/>
      <c r="B323" s="22" t="n"/>
      <c r="C323" s="22" t="n"/>
      <c r="D323" s="30">
        <f>IF(C323="","",IFERROR(VLOOKUP(C323,'Factures'!$A$5:$C$504,3,FALSE),""))</f>
        <v/>
      </c>
      <c r="E323" s="22" t="n"/>
      <c r="F323" s="22" t="n"/>
      <c r="G323" s="25" t="n"/>
      <c r="H323" s="24" t="n"/>
      <c r="I323" s="30">
        <f>IF(C323="","",IFERROR(IF(COUNTIF('Factures'!$A$5:$A$504,C323)=0,"Facture introuvable","OK"),"Facture introuvable"))</f>
        <v/>
      </c>
    </row>
    <row r="324">
      <c r="A324" s="23" t="n"/>
      <c r="B324" s="22" t="n"/>
      <c r="C324" s="22" t="n"/>
      <c r="D324" s="30">
        <f>IF(C324="","",IFERROR(VLOOKUP(C324,'Factures'!$A$5:$C$504,3,FALSE),""))</f>
        <v/>
      </c>
      <c r="E324" s="22" t="n"/>
      <c r="F324" s="22" t="n"/>
      <c r="G324" s="25" t="n"/>
      <c r="H324" s="24" t="n"/>
      <c r="I324" s="30">
        <f>IF(C324="","",IFERROR(IF(COUNTIF('Factures'!$A$5:$A$504,C324)=0,"Facture introuvable","OK"),"Facture introuvable"))</f>
        <v/>
      </c>
    </row>
    <row r="325">
      <c r="A325" s="23" t="n"/>
      <c r="B325" s="22" t="n"/>
      <c r="C325" s="22" t="n"/>
      <c r="D325" s="30">
        <f>IF(C325="","",IFERROR(VLOOKUP(C325,'Factures'!$A$5:$C$504,3,FALSE),""))</f>
        <v/>
      </c>
      <c r="E325" s="22" t="n"/>
      <c r="F325" s="22" t="n"/>
      <c r="G325" s="25" t="n"/>
      <c r="H325" s="24" t="n"/>
      <c r="I325" s="30">
        <f>IF(C325="","",IFERROR(IF(COUNTIF('Factures'!$A$5:$A$504,C325)=0,"Facture introuvable","OK"),"Facture introuvable"))</f>
        <v/>
      </c>
    </row>
    <row r="326">
      <c r="A326" s="23" t="n"/>
      <c r="B326" s="22" t="n"/>
      <c r="C326" s="22" t="n"/>
      <c r="D326" s="30">
        <f>IF(C326="","",IFERROR(VLOOKUP(C326,'Factures'!$A$5:$C$504,3,FALSE),""))</f>
        <v/>
      </c>
      <c r="E326" s="22" t="n"/>
      <c r="F326" s="22" t="n"/>
      <c r="G326" s="25" t="n"/>
      <c r="H326" s="24" t="n"/>
      <c r="I326" s="30">
        <f>IF(C326="","",IFERROR(IF(COUNTIF('Factures'!$A$5:$A$504,C326)=0,"Facture introuvable","OK"),"Facture introuvable"))</f>
        <v/>
      </c>
    </row>
    <row r="327">
      <c r="A327" s="23" t="n"/>
      <c r="B327" s="22" t="n"/>
      <c r="C327" s="22" t="n"/>
      <c r="D327" s="30">
        <f>IF(C327="","",IFERROR(VLOOKUP(C327,'Factures'!$A$5:$C$504,3,FALSE),""))</f>
        <v/>
      </c>
      <c r="E327" s="22" t="n"/>
      <c r="F327" s="22" t="n"/>
      <c r="G327" s="25" t="n"/>
      <c r="H327" s="24" t="n"/>
      <c r="I327" s="30">
        <f>IF(C327="","",IFERROR(IF(COUNTIF('Factures'!$A$5:$A$504,C327)=0,"Facture introuvable","OK"),"Facture introuvable"))</f>
        <v/>
      </c>
    </row>
    <row r="328">
      <c r="A328" s="23" t="n"/>
      <c r="B328" s="22" t="n"/>
      <c r="C328" s="22" t="n"/>
      <c r="D328" s="30">
        <f>IF(C328="","",IFERROR(VLOOKUP(C328,'Factures'!$A$5:$C$504,3,FALSE),""))</f>
        <v/>
      </c>
      <c r="E328" s="22" t="n"/>
      <c r="F328" s="22" t="n"/>
      <c r="G328" s="25" t="n"/>
      <c r="H328" s="24" t="n"/>
      <c r="I328" s="30">
        <f>IF(C328="","",IFERROR(IF(COUNTIF('Factures'!$A$5:$A$504,C328)=0,"Facture introuvable","OK"),"Facture introuvable"))</f>
        <v/>
      </c>
    </row>
    <row r="329">
      <c r="A329" s="23" t="n"/>
      <c r="B329" s="22" t="n"/>
      <c r="C329" s="22" t="n"/>
      <c r="D329" s="30">
        <f>IF(C329="","",IFERROR(VLOOKUP(C329,'Factures'!$A$5:$C$504,3,FALSE),""))</f>
        <v/>
      </c>
      <c r="E329" s="22" t="n"/>
      <c r="F329" s="22" t="n"/>
      <c r="G329" s="25" t="n"/>
      <c r="H329" s="24" t="n"/>
      <c r="I329" s="30">
        <f>IF(C329="","",IFERROR(IF(COUNTIF('Factures'!$A$5:$A$504,C329)=0,"Facture introuvable","OK"),"Facture introuvable"))</f>
        <v/>
      </c>
    </row>
    <row r="330">
      <c r="A330" s="23" t="n"/>
      <c r="B330" s="22" t="n"/>
      <c r="C330" s="22" t="n"/>
      <c r="D330" s="30">
        <f>IF(C330="","",IFERROR(VLOOKUP(C330,'Factures'!$A$5:$C$504,3,FALSE),""))</f>
        <v/>
      </c>
      <c r="E330" s="22" t="n"/>
      <c r="F330" s="22" t="n"/>
      <c r="G330" s="25" t="n"/>
      <c r="H330" s="24" t="n"/>
      <c r="I330" s="30">
        <f>IF(C330="","",IFERROR(IF(COUNTIF('Factures'!$A$5:$A$504,C330)=0,"Facture introuvable","OK"),"Facture introuvable"))</f>
        <v/>
      </c>
    </row>
    <row r="331">
      <c r="A331" s="23" t="n"/>
      <c r="B331" s="22" t="n"/>
      <c r="C331" s="22" t="n"/>
      <c r="D331" s="30">
        <f>IF(C331="","",IFERROR(VLOOKUP(C331,'Factures'!$A$5:$C$504,3,FALSE),""))</f>
        <v/>
      </c>
      <c r="E331" s="22" t="n"/>
      <c r="F331" s="22" t="n"/>
      <c r="G331" s="25" t="n"/>
      <c r="H331" s="24" t="n"/>
      <c r="I331" s="30">
        <f>IF(C331="","",IFERROR(IF(COUNTIF('Factures'!$A$5:$A$504,C331)=0,"Facture introuvable","OK"),"Facture introuvable"))</f>
        <v/>
      </c>
    </row>
    <row r="332">
      <c r="A332" s="23" t="n"/>
      <c r="B332" s="22" t="n"/>
      <c r="C332" s="22" t="n"/>
      <c r="D332" s="30">
        <f>IF(C332="","",IFERROR(VLOOKUP(C332,'Factures'!$A$5:$C$504,3,FALSE),""))</f>
        <v/>
      </c>
      <c r="E332" s="22" t="n"/>
      <c r="F332" s="22" t="n"/>
      <c r="G332" s="25" t="n"/>
      <c r="H332" s="24" t="n"/>
      <c r="I332" s="30">
        <f>IF(C332="","",IFERROR(IF(COUNTIF('Factures'!$A$5:$A$504,C332)=0,"Facture introuvable","OK"),"Facture introuvable"))</f>
        <v/>
      </c>
    </row>
    <row r="333">
      <c r="A333" s="23" t="n"/>
      <c r="B333" s="22" t="n"/>
      <c r="C333" s="22" t="n"/>
      <c r="D333" s="30">
        <f>IF(C333="","",IFERROR(VLOOKUP(C333,'Factures'!$A$5:$C$504,3,FALSE),""))</f>
        <v/>
      </c>
      <c r="E333" s="22" t="n"/>
      <c r="F333" s="22" t="n"/>
      <c r="G333" s="25" t="n"/>
      <c r="H333" s="24" t="n"/>
      <c r="I333" s="30">
        <f>IF(C333="","",IFERROR(IF(COUNTIF('Factures'!$A$5:$A$504,C333)=0,"Facture introuvable","OK"),"Facture introuvable"))</f>
        <v/>
      </c>
    </row>
    <row r="334">
      <c r="A334" s="23" t="n"/>
      <c r="B334" s="22" t="n"/>
      <c r="C334" s="22" t="n"/>
      <c r="D334" s="30">
        <f>IF(C334="","",IFERROR(VLOOKUP(C334,'Factures'!$A$5:$C$504,3,FALSE),""))</f>
        <v/>
      </c>
      <c r="E334" s="22" t="n"/>
      <c r="F334" s="22" t="n"/>
      <c r="G334" s="25" t="n"/>
      <c r="H334" s="24" t="n"/>
      <c r="I334" s="30">
        <f>IF(C334="","",IFERROR(IF(COUNTIF('Factures'!$A$5:$A$504,C334)=0,"Facture introuvable","OK"),"Facture introuvable"))</f>
        <v/>
      </c>
    </row>
    <row r="335">
      <c r="A335" s="23" t="n"/>
      <c r="B335" s="22" t="n"/>
      <c r="C335" s="22" t="n"/>
      <c r="D335" s="30">
        <f>IF(C335="","",IFERROR(VLOOKUP(C335,'Factures'!$A$5:$C$504,3,FALSE),""))</f>
        <v/>
      </c>
      <c r="E335" s="22" t="n"/>
      <c r="F335" s="22" t="n"/>
      <c r="G335" s="25" t="n"/>
      <c r="H335" s="24" t="n"/>
      <c r="I335" s="30">
        <f>IF(C335="","",IFERROR(IF(COUNTIF('Factures'!$A$5:$A$504,C335)=0,"Facture introuvable","OK"),"Facture introuvable"))</f>
        <v/>
      </c>
    </row>
    <row r="336">
      <c r="A336" s="23" t="n"/>
      <c r="B336" s="22" t="n"/>
      <c r="C336" s="22" t="n"/>
      <c r="D336" s="30">
        <f>IF(C336="","",IFERROR(VLOOKUP(C336,'Factures'!$A$5:$C$504,3,FALSE),""))</f>
        <v/>
      </c>
      <c r="E336" s="22" t="n"/>
      <c r="F336" s="22" t="n"/>
      <c r="G336" s="25" t="n"/>
      <c r="H336" s="24" t="n"/>
      <c r="I336" s="30">
        <f>IF(C336="","",IFERROR(IF(COUNTIF('Factures'!$A$5:$A$504,C336)=0,"Facture introuvable","OK"),"Facture introuvable"))</f>
        <v/>
      </c>
    </row>
    <row r="337">
      <c r="A337" s="23" t="n"/>
      <c r="B337" s="22" t="n"/>
      <c r="C337" s="22" t="n"/>
      <c r="D337" s="30">
        <f>IF(C337="","",IFERROR(VLOOKUP(C337,'Factures'!$A$5:$C$504,3,FALSE),""))</f>
        <v/>
      </c>
      <c r="E337" s="22" t="n"/>
      <c r="F337" s="22" t="n"/>
      <c r="G337" s="25" t="n"/>
      <c r="H337" s="24" t="n"/>
      <c r="I337" s="30">
        <f>IF(C337="","",IFERROR(IF(COUNTIF('Factures'!$A$5:$A$504,C337)=0,"Facture introuvable","OK"),"Facture introuvable"))</f>
        <v/>
      </c>
    </row>
    <row r="338">
      <c r="A338" s="23" t="n"/>
      <c r="B338" s="22" t="n"/>
      <c r="C338" s="22" t="n"/>
      <c r="D338" s="30">
        <f>IF(C338="","",IFERROR(VLOOKUP(C338,'Factures'!$A$5:$C$504,3,FALSE),""))</f>
        <v/>
      </c>
      <c r="E338" s="22" t="n"/>
      <c r="F338" s="22" t="n"/>
      <c r="G338" s="25" t="n"/>
      <c r="H338" s="24" t="n"/>
      <c r="I338" s="30">
        <f>IF(C338="","",IFERROR(IF(COUNTIF('Factures'!$A$5:$A$504,C338)=0,"Facture introuvable","OK"),"Facture introuvable"))</f>
        <v/>
      </c>
    </row>
    <row r="339">
      <c r="A339" s="23" t="n"/>
      <c r="B339" s="22" t="n"/>
      <c r="C339" s="22" t="n"/>
      <c r="D339" s="30">
        <f>IF(C339="","",IFERROR(VLOOKUP(C339,'Factures'!$A$5:$C$504,3,FALSE),""))</f>
        <v/>
      </c>
      <c r="E339" s="22" t="n"/>
      <c r="F339" s="22" t="n"/>
      <c r="G339" s="25" t="n"/>
      <c r="H339" s="24" t="n"/>
      <c r="I339" s="30">
        <f>IF(C339="","",IFERROR(IF(COUNTIF('Factures'!$A$5:$A$504,C339)=0,"Facture introuvable","OK"),"Facture introuvable"))</f>
        <v/>
      </c>
    </row>
    <row r="340">
      <c r="A340" s="23" t="n"/>
      <c r="B340" s="22" t="n"/>
      <c r="C340" s="22" t="n"/>
      <c r="D340" s="30">
        <f>IF(C340="","",IFERROR(VLOOKUP(C340,'Factures'!$A$5:$C$504,3,FALSE),""))</f>
        <v/>
      </c>
      <c r="E340" s="22" t="n"/>
      <c r="F340" s="22" t="n"/>
      <c r="G340" s="25" t="n"/>
      <c r="H340" s="24" t="n"/>
      <c r="I340" s="30">
        <f>IF(C340="","",IFERROR(IF(COUNTIF('Factures'!$A$5:$A$504,C340)=0,"Facture introuvable","OK"),"Facture introuvable"))</f>
        <v/>
      </c>
    </row>
    <row r="341">
      <c r="A341" s="23" t="n"/>
      <c r="B341" s="22" t="n"/>
      <c r="C341" s="22" t="n"/>
      <c r="D341" s="30">
        <f>IF(C341="","",IFERROR(VLOOKUP(C341,'Factures'!$A$5:$C$504,3,FALSE),""))</f>
        <v/>
      </c>
      <c r="E341" s="22" t="n"/>
      <c r="F341" s="22" t="n"/>
      <c r="G341" s="25" t="n"/>
      <c r="H341" s="24" t="n"/>
      <c r="I341" s="30">
        <f>IF(C341="","",IFERROR(IF(COUNTIF('Factures'!$A$5:$A$504,C341)=0,"Facture introuvable","OK"),"Facture introuvable"))</f>
        <v/>
      </c>
    </row>
    <row r="342">
      <c r="A342" s="23" t="n"/>
      <c r="B342" s="22" t="n"/>
      <c r="C342" s="22" t="n"/>
      <c r="D342" s="30">
        <f>IF(C342="","",IFERROR(VLOOKUP(C342,'Factures'!$A$5:$C$504,3,FALSE),""))</f>
        <v/>
      </c>
      <c r="E342" s="22" t="n"/>
      <c r="F342" s="22" t="n"/>
      <c r="G342" s="25" t="n"/>
      <c r="H342" s="24" t="n"/>
      <c r="I342" s="30">
        <f>IF(C342="","",IFERROR(IF(COUNTIF('Factures'!$A$5:$A$504,C342)=0,"Facture introuvable","OK"),"Facture introuvable"))</f>
        <v/>
      </c>
    </row>
    <row r="343">
      <c r="A343" s="23" t="n"/>
      <c r="B343" s="22" t="n"/>
      <c r="C343" s="22" t="n"/>
      <c r="D343" s="30">
        <f>IF(C343="","",IFERROR(VLOOKUP(C343,'Factures'!$A$5:$C$504,3,FALSE),""))</f>
        <v/>
      </c>
      <c r="E343" s="22" t="n"/>
      <c r="F343" s="22" t="n"/>
      <c r="G343" s="25" t="n"/>
      <c r="H343" s="24" t="n"/>
      <c r="I343" s="30">
        <f>IF(C343="","",IFERROR(IF(COUNTIF('Factures'!$A$5:$A$504,C343)=0,"Facture introuvable","OK"),"Facture introuvable"))</f>
        <v/>
      </c>
    </row>
    <row r="344">
      <c r="A344" s="23" t="n"/>
      <c r="B344" s="22" t="n"/>
      <c r="C344" s="22" t="n"/>
      <c r="D344" s="30">
        <f>IF(C344="","",IFERROR(VLOOKUP(C344,'Factures'!$A$5:$C$504,3,FALSE),""))</f>
        <v/>
      </c>
      <c r="E344" s="22" t="n"/>
      <c r="F344" s="22" t="n"/>
      <c r="G344" s="25" t="n"/>
      <c r="H344" s="24" t="n"/>
      <c r="I344" s="30">
        <f>IF(C344="","",IFERROR(IF(COUNTIF('Factures'!$A$5:$A$504,C344)=0,"Facture introuvable","OK"),"Facture introuvable"))</f>
        <v/>
      </c>
    </row>
    <row r="345">
      <c r="A345" s="23" t="n"/>
      <c r="B345" s="22" t="n"/>
      <c r="C345" s="22" t="n"/>
      <c r="D345" s="30">
        <f>IF(C345="","",IFERROR(VLOOKUP(C345,'Factures'!$A$5:$C$504,3,FALSE),""))</f>
        <v/>
      </c>
      <c r="E345" s="22" t="n"/>
      <c r="F345" s="22" t="n"/>
      <c r="G345" s="25" t="n"/>
      <c r="H345" s="24" t="n"/>
      <c r="I345" s="30">
        <f>IF(C345="","",IFERROR(IF(COUNTIF('Factures'!$A$5:$A$504,C345)=0,"Facture introuvable","OK"),"Facture introuvable"))</f>
        <v/>
      </c>
    </row>
    <row r="346">
      <c r="A346" s="23" t="n"/>
      <c r="B346" s="22" t="n"/>
      <c r="C346" s="22" t="n"/>
      <c r="D346" s="30">
        <f>IF(C346="","",IFERROR(VLOOKUP(C346,'Factures'!$A$5:$C$504,3,FALSE),""))</f>
        <v/>
      </c>
      <c r="E346" s="22" t="n"/>
      <c r="F346" s="22" t="n"/>
      <c r="G346" s="25" t="n"/>
      <c r="H346" s="24" t="n"/>
      <c r="I346" s="30">
        <f>IF(C346="","",IFERROR(IF(COUNTIF('Factures'!$A$5:$A$504,C346)=0,"Facture introuvable","OK"),"Facture introuvable"))</f>
        <v/>
      </c>
    </row>
    <row r="347">
      <c r="A347" s="23" t="n"/>
      <c r="B347" s="22" t="n"/>
      <c r="C347" s="22" t="n"/>
      <c r="D347" s="30">
        <f>IF(C347="","",IFERROR(VLOOKUP(C347,'Factures'!$A$5:$C$504,3,FALSE),""))</f>
        <v/>
      </c>
      <c r="E347" s="22" t="n"/>
      <c r="F347" s="22" t="n"/>
      <c r="G347" s="25" t="n"/>
      <c r="H347" s="24" t="n"/>
      <c r="I347" s="30">
        <f>IF(C347="","",IFERROR(IF(COUNTIF('Factures'!$A$5:$A$504,C347)=0,"Facture introuvable","OK"),"Facture introuvable"))</f>
        <v/>
      </c>
    </row>
    <row r="348">
      <c r="A348" s="23" t="n"/>
      <c r="B348" s="22" t="n"/>
      <c r="C348" s="22" t="n"/>
      <c r="D348" s="30">
        <f>IF(C348="","",IFERROR(VLOOKUP(C348,'Factures'!$A$5:$C$504,3,FALSE),""))</f>
        <v/>
      </c>
      <c r="E348" s="22" t="n"/>
      <c r="F348" s="22" t="n"/>
      <c r="G348" s="25" t="n"/>
      <c r="H348" s="24" t="n"/>
      <c r="I348" s="30">
        <f>IF(C348="","",IFERROR(IF(COUNTIF('Factures'!$A$5:$A$504,C348)=0,"Facture introuvable","OK"),"Facture introuvable"))</f>
        <v/>
      </c>
    </row>
    <row r="349">
      <c r="A349" s="23" t="n"/>
      <c r="B349" s="22" t="n"/>
      <c r="C349" s="22" t="n"/>
      <c r="D349" s="30">
        <f>IF(C349="","",IFERROR(VLOOKUP(C349,'Factures'!$A$5:$C$504,3,FALSE),""))</f>
        <v/>
      </c>
      <c r="E349" s="22" t="n"/>
      <c r="F349" s="22" t="n"/>
      <c r="G349" s="25" t="n"/>
      <c r="H349" s="24" t="n"/>
      <c r="I349" s="30">
        <f>IF(C349="","",IFERROR(IF(COUNTIF('Factures'!$A$5:$A$504,C349)=0,"Facture introuvable","OK"),"Facture introuvable"))</f>
        <v/>
      </c>
    </row>
    <row r="350">
      <c r="A350" s="23" t="n"/>
      <c r="B350" s="22" t="n"/>
      <c r="C350" s="22" t="n"/>
      <c r="D350" s="30">
        <f>IF(C350="","",IFERROR(VLOOKUP(C350,'Factures'!$A$5:$C$504,3,FALSE),""))</f>
        <v/>
      </c>
      <c r="E350" s="22" t="n"/>
      <c r="F350" s="22" t="n"/>
      <c r="G350" s="25" t="n"/>
      <c r="H350" s="24" t="n"/>
      <c r="I350" s="30">
        <f>IF(C350="","",IFERROR(IF(COUNTIF('Factures'!$A$5:$A$504,C350)=0,"Facture introuvable","OK"),"Facture introuvable"))</f>
        <v/>
      </c>
    </row>
    <row r="351">
      <c r="A351" s="23" t="n"/>
      <c r="B351" s="22" t="n"/>
      <c r="C351" s="22" t="n"/>
      <c r="D351" s="30">
        <f>IF(C351="","",IFERROR(VLOOKUP(C351,'Factures'!$A$5:$C$504,3,FALSE),""))</f>
        <v/>
      </c>
      <c r="E351" s="22" t="n"/>
      <c r="F351" s="22" t="n"/>
      <c r="G351" s="25" t="n"/>
      <c r="H351" s="24" t="n"/>
      <c r="I351" s="30">
        <f>IF(C351="","",IFERROR(IF(COUNTIF('Factures'!$A$5:$A$504,C351)=0,"Facture introuvable","OK"),"Facture introuvable"))</f>
        <v/>
      </c>
    </row>
    <row r="352">
      <c r="A352" s="23" t="n"/>
      <c r="B352" s="22" t="n"/>
      <c r="C352" s="22" t="n"/>
      <c r="D352" s="30">
        <f>IF(C352="","",IFERROR(VLOOKUP(C352,'Factures'!$A$5:$C$504,3,FALSE),""))</f>
        <v/>
      </c>
      <c r="E352" s="22" t="n"/>
      <c r="F352" s="22" t="n"/>
      <c r="G352" s="25" t="n"/>
      <c r="H352" s="24" t="n"/>
      <c r="I352" s="30">
        <f>IF(C352="","",IFERROR(IF(COUNTIF('Factures'!$A$5:$A$504,C352)=0,"Facture introuvable","OK"),"Facture introuvable"))</f>
        <v/>
      </c>
    </row>
    <row r="353">
      <c r="A353" s="23" t="n"/>
      <c r="B353" s="22" t="n"/>
      <c r="C353" s="22" t="n"/>
      <c r="D353" s="30">
        <f>IF(C353="","",IFERROR(VLOOKUP(C353,'Factures'!$A$5:$C$504,3,FALSE),""))</f>
        <v/>
      </c>
      <c r="E353" s="22" t="n"/>
      <c r="F353" s="22" t="n"/>
      <c r="G353" s="25" t="n"/>
      <c r="H353" s="24" t="n"/>
      <c r="I353" s="30">
        <f>IF(C353="","",IFERROR(IF(COUNTIF('Factures'!$A$5:$A$504,C353)=0,"Facture introuvable","OK"),"Facture introuvable"))</f>
        <v/>
      </c>
    </row>
    <row r="354">
      <c r="A354" s="23" t="n"/>
      <c r="B354" s="22" t="n"/>
      <c r="C354" s="22" t="n"/>
      <c r="D354" s="30">
        <f>IF(C354="","",IFERROR(VLOOKUP(C354,'Factures'!$A$5:$C$504,3,FALSE),""))</f>
        <v/>
      </c>
      <c r="E354" s="22" t="n"/>
      <c r="F354" s="22" t="n"/>
      <c r="G354" s="25" t="n"/>
      <c r="H354" s="24" t="n"/>
      <c r="I354" s="30">
        <f>IF(C354="","",IFERROR(IF(COUNTIF('Factures'!$A$5:$A$504,C354)=0,"Facture introuvable","OK"),"Facture introuvable"))</f>
        <v/>
      </c>
    </row>
    <row r="355">
      <c r="A355" s="23" t="n"/>
      <c r="B355" s="22" t="n"/>
      <c r="C355" s="22" t="n"/>
      <c r="D355" s="30">
        <f>IF(C355="","",IFERROR(VLOOKUP(C355,'Factures'!$A$5:$C$504,3,FALSE),""))</f>
        <v/>
      </c>
      <c r="E355" s="22" t="n"/>
      <c r="F355" s="22" t="n"/>
      <c r="G355" s="25" t="n"/>
      <c r="H355" s="24" t="n"/>
      <c r="I355" s="30">
        <f>IF(C355="","",IFERROR(IF(COUNTIF('Factures'!$A$5:$A$504,C355)=0,"Facture introuvable","OK"),"Facture introuvable"))</f>
        <v/>
      </c>
    </row>
    <row r="356">
      <c r="A356" s="23" t="n"/>
      <c r="B356" s="22" t="n"/>
      <c r="C356" s="22" t="n"/>
      <c r="D356" s="30">
        <f>IF(C356="","",IFERROR(VLOOKUP(C356,'Factures'!$A$5:$C$504,3,FALSE),""))</f>
        <v/>
      </c>
      <c r="E356" s="22" t="n"/>
      <c r="F356" s="22" t="n"/>
      <c r="G356" s="25" t="n"/>
      <c r="H356" s="24" t="n"/>
      <c r="I356" s="30">
        <f>IF(C356="","",IFERROR(IF(COUNTIF('Factures'!$A$5:$A$504,C356)=0,"Facture introuvable","OK"),"Facture introuvable"))</f>
        <v/>
      </c>
    </row>
    <row r="357">
      <c r="A357" s="23" t="n"/>
      <c r="B357" s="22" t="n"/>
      <c r="C357" s="22" t="n"/>
      <c r="D357" s="30">
        <f>IF(C357="","",IFERROR(VLOOKUP(C357,'Factures'!$A$5:$C$504,3,FALSE),""))</f>
        <v/>
      </c>
      <c r="E357" s="22" t="n"/>
      <c r="F357" s="22" t="n"/>
      <c r="G357" s="25" t="n"/>
      <c r="H357" s="24" t="n"/>
      <c r="I357" s="30">
        <f>IF(C357="","",IFERROR(IF(COUNTIF('Factures'!$A$5:$A$504,C357)=0,"Facture introuvable","OK"),"Facture introuvable"))</f>
        <v/>
      </c>
    </row>
    <row r="358">
      <c r="A358" s="23" t="n"/>
      <c r="B358" s="22" t="n"/>
      <c r="C358" s="22" t="n"/>
      <c r="D358" s="30">
        <f>IF(C358="","",IFERROR(VLOOKUP(C358,'Factures'!$A$5:$C$504,3,FALSE),""))</f>
        <v/>
      </c>
      <c r="E358" s="22" t="n"/>
      <c r="F358" s="22" t="n"/>
      <c r="G358" s="25" t="n"/>
      <c r="H358" s="24" t="n"/>
      <c r="I358" s="30">
        <f>IF(C358="","",IFERROR(IF(COUNTIF('Factures'!$A$5:$A$504,C358)=0,"Facture introuvable","OK"),"Facture introuvable"))</f>
        <v/>
      </c>
    </row>
    <row r="359">
      <c r="A359" s="23" t="n"/>
      <c r="B359" s="22" t="n"/>
      <c r="C359" s="22" t="n"/>
      <c r="D359" s="30">
        <f>IF(C359="","",IFERROR(VLOOKUP(C359,'Factures'!$A$5:$C$504,3,FALSE),""))</f>
        <v/>
      </c>
      <c r="E359" s="22" t="n"/>
      <c r="F359" s="22" t="n"/>
      <c r="G359" s="25" t="n"/>
      <c r="H359" s="24" t="n"/>
      <c r="I359" s="30">
        <f>IF(C359="","",IFERROR(IF(COUNTIF('Factures'!$A$5:$A$504,C359)=0,"Facture introuvable","OK"),"Facture introuvable"))</f>
        <v/>
      </c>
    </row>
    <row r="360">
      <c r="A360" s="23" t="n"/>
      <c r="B360" s="22" t="n"/>
      <c r="C360" s="22" t="n"/>
      <c r="D360" s="30">
        <f>IF(C360="","",IFERROR(VLOOKUP(C360,'Factures'!$A$5:$C$504,3,FALSE),""))</f>
        <v/>
      </c>
      <c r="E360" s="22" t="n"/>
      <c r="F360" s="22" t="n"/>
      <c r="G360" s="25" t="n"/>
      <c r="H360" s="24" t="n"/>
      <c r="I360" s="30">
        <f>IF(C360="","",IFERROR(IF(COUNTIF('Factures'!$A$5:$A$504,C360)=0,"Facture introuvable","OK"),"Facture introuvable"))</f>
        <v/>
      </c>
    </row>
    <row r="361">
      <c r="A361" s="23" t="n"/>
      <c r="B361" s="22" t="n"/>
      <c r="C361" s="22" t="n"/>
      <c r="D361" s="30">
        <f>IF(C361="","",IFERROR(VLOOKUP(C361,'Factures'!$A$5:$C$504,3,FALSE),""))</f>
        <v/>
      </c>
      <c r="E361" s="22" t="n"/>
      <c r="F361" s="22" t="n"/>
      <c r="G361" s="25" t="n"/>
      <c r="H361" s="24" t="n"/>
      <c r="I361" s="30">
        <f>IF(C361="","",IFERROR(IF(COUNTIF('Factures'!$A$5:$A$504,C361)=0,"Facture introuvable","OK"),"Facture introuvable"))</f>
        <v/>
      </c>
    </row>
    <row r="362">
      <c r="A362" s="23" t="n"/>
      <c r="B362" s="22" t="n"/>
      <c r="C362" s="22" t="n"/>
      <c r="D362" s="30">
        <f>IF(C362="","",IFERROR(VLOOKUP(C362,'Factures'!$A$5:$C$504,3,FALSE),""))</f>
        <v/>
      </c>
      <c r="E362" s="22" t="n"/>
      <c r="F362" s="22" t="n"/>
      <c r="G362" s="25" t="n"/>
      <c r="H362" s="24" t="n"/>
      <c r="I362" s="30">
        <f>IF(C362="","",IFERROR(IF(COUNTIF('Factures'!$A$5:$A$504,C362)=0,"Facture introuvable","OK"),"Facture introuvable"))</f>
        <v/>
      </c>
    </row>
    <row r="363">
      <c r="A363" s="23" t="n"/>
      <c r="B363" s="22" t="n"/>
      <c r="C363" s="22" t="n"/>
      <c r="D363" s="30">
        <f>IF(C363="","",IFERROR(VLOOKUP(C363,'Factures'!$A$5:$C$504,3,FALSE),""))</f>
        <v/>
      </c>
      <c r="E363" s="22" t="n"/>
      <c r="F363" s="22" t="n"/>
      <c r="G363" s="25" t="n"/>
      <c r="H363" s="24" t="n"/>
      <c r="I363" s="30">
        <f>IF(C363="","",IFERROR(IF(COUNTIF('Factures'!$A$5:$A$504,C363)=0,"Facture introuvable","OK"),"Facture introuvable"))</f>
        <v/>
      </c>
    </row>
    <row r="364">
      <c r="A364" s="23" t="n"/>
      <c r="B364" s="22" t="n"/>
      <c r="C364" s="22" t="n"/>
      <c r="D364" s="30">
        <f>IF(C364="","",IFERROR(VLOOKUP(C364,'Factures'!$A$5:$C$504,3,FALSE),""))</f>
        <v/>
      </c>
      <c r="E364" s="22" t="n"/>
      <c r="F364" s="22" t="n"/>
      <c r="G364" s="25" t="n"/>
      <c r="H364" s="24" t="n"/>
      <c r="I364" s="30">
        <f>IF(C364="","",IFERROR(IF(COUNTIF('Factures'!$A$5:$A$504,C364)=0,"Facture introuvable","OK"),"Facture introuvable"))</f>
        <v/>
      </c>
    </row>
    <row r="365">
      <c r="A365" s="23" t="n"/>
      <c r="B365" s="22" t="n"/>
      <c r="C365" s="22" t="n"/>
      <c r="D365" s="30">
        <f>IF(C365="","",IFERROR(VLOOKUP(C365,'Factures'!$A$5:$C$504,3,FALSE),""))</f>
        <v/>
      </c>
      <c r="E365" s="22" t="n"/>
      <c r="F365" s="22" t="n"/>
      <c r="G365" s="25" t="n"/>
      <c r="H365" s="24" t="n"/>
      <c r="I365" s="30">
        <f>IF(C365="","",IFERROR(IF(COUNTIF('Factures'!$A$5:$A$504,C365)=0,"Facture introuvable","OK"),"Facture introuvable"))</f>
        <v/>
      </c>
    </row>
    <row r="366">
      <c r="A366" s="23" t="n"/>
      <c r="B366" s="22" t="n"/>
      <c r="C366" s="22" t="n"/>
      <c r="D366" s="30">
        <f>IF(C366="","",IFERROR(VLOOKUP(C366,'Factures'!$A$5:$C$504,3,FALSE),""))</f>
        <v/>
      </c>
      <c r="E366" s="22" t="n"/>
      <c r="F366" s="22" t="n"/>
      <c r="G366" s="25" t="n"/>
      <c r="H366" s="24" t="n"/>
      <c r="I366" s="30">
        <f>IF(C366="","",IFERROR(IF(COUNTIF('Factures'!$A$5:$A$504,C366)=0,"Facture introuvable","OK"),"Facture introuvable"))</f>
        <v/>
      </c>
    </row>
    <row r="367">
      <c r="A367" s="23" t="n"/>
      <c r="B367" s="22" t="n"/>
      <c r="C367" s="22" t="n"/>
      <c r="D367" s="30">
        <f>IF(C367="","",IFERROR(VLOOKUP(C367,'Factures'!$A$5:$C$504,3,FALSE),""))</f>
        <v/>
      </c>
      <c r="E367" s="22" t="n"/>
      <c r="F367" s="22" t="n"/>
      <c r="G367" s="25" t="n"/>
      <c r="H367" s="24" t="n"/>
      <c r="I367" s="30">
        <f>IF(C367="","",IFERROR(IF(COUNTIF('Factures'!$A$5:$A$504,C367)=0,"Facture introuvable","OK"),"Facture introuvable"))</f>
        <v/>
      </c>
    </row>
    <row r="368">
      <c r="A368" s="23" t="n"/>
      <c r="B368" s="22" t="n"/>
      <c r="C368" s="22" t="n"/>
      <c r="D368" s="30">
        <f>IF(C368="","",IFERROR(VLOOKUP(C368,'Factures'!$A$5:$C$504,3,FALSE),""))</f>
        <v/>
      </c>
      <c r="E368" s="22" t="n"/>
      <c r="F368" s="22" t="n"/>
      <c r="G368" s="25" t="n"/>
      <c r="H368" s="24" t="n"/>
      <c r="I368" s="30">
        <f>IF(C368="","",IFERROR(IF(COUNTIF('Factures'!$A$5:$A$504,C368)=0,"Facture introuvable","OK"),"Facture introuvable"))</f>
        <v/>
      </c>
    </row>
    <row r="369">
      <c r="A369" s="23" t="n"/>
      <c r="B369" s="22" t="n"/>
      <c r="C369" s="22" t="n"/>
      <c r="D369" s="30">
        <f>IF(C369="","",IFERROR(VLOOKUP(C369,'Factures'!$A$5:$C$504,3,FALSE),""))</f>
        <v/>
      </c>
      <c r="E369" s="22" t="n"/>
      <c r="F369" s="22" t="n"/>
      <c r="G369" s="25" t="n"/>
      <c r="H369" s="24" t="n"/>
      <c r="I369" s="30">
        <f>IF(C369="","",IFERROR(IF(COUNTIF('Factures'!$A$5:$A$504,C369)=0,"Facture introuvable","OK"),"Facture introuvable"))</f>
        <v/>
      </c>
    </row>
    <row r="370">
      <c r="A370" s="23" t="n"/>
      <c r="B370" s="22" t="n"/>
      <c r="C370" s="22" t="n"/>
      <c r="D370" s="30">
        <f>IF(C370="","",IFERROR(VLOOKUP(C370,'Factures'!$A$5:$C$504,3,FALSE),""))</f>
        <v/>
      </c>
      <c r="E370" s="22" t="n"/>
      <c r="F370" s="22" t="n"/>
      <c r="G370" s="25" t="n"/>
      <c r="H370" s="24" t="n"/>
      <c r="I370" s="30">
        <f>IF(C370="","",IFERROR(IF(COUNTIF('Factures'!$A$5:$A$504,C370)=0,"Facture introuvable","OK"),"Facture introuvable"))</f>
        <v/>
      </c>
    </row>
    <row r="371">
      <c r="A371" s="23" t="n"/>
      <c r="B371" s="22" t="n"/>
      <c r="C371" s="22" t="n"/>
      <c r="D371" s="30">
        <f>IF(C371="","",IFERROR(VLOOKUP(C371,'Factures'!$A$5:$C$504,3,FALSE),""))</f>
        <v/>
      </c>
      <c r="E371" s="22" t="n"/>
      <c r="F371" s="22" t="n"/>
      <c r="G371" s="25" t="n"/>
      <c r="H371" s="24" t="n"/>
      <c r="I371" s="30">
        <f>IF(C371="","",IFERROR(IF(COUNTIF('Factures'!$A$5:$A$504,C371)=0,"Facture introuvable","OK"),"Facture introuvable"))</f>
        <v/>
      </c>
    </row>
    <row r="372">
      <c r="A372" s="23" t="n"/>
      <c r="B372" s="22" t="n"/>
      <c r="C372" s="22" t="n"/>
      <c r="D372" s="30">
        <f>IF(C372="","",IFERROR(VLOOKUP(C372,'Factures'!$A$5:$C$504,3,FALSE),""))</f>
        <v/>
      </c>
      <c r="E372" s="22" t="n"/>
      <c r="F372" s="22" t="n"/>
      <c r="G372" s="25" t="n"/>
      <c r="H372" s="24" t="n"/>
      <c r="I372" s="30">
        <f>IF(C372="","",IFERROR(IF(COUNTIF('Factures'!$A$5:$A$504,C372)=0,"Facture introuvable","OK"),"Facture introuvable"))</f>
        <v/>
      </c>
    </row>
    <row r="373">
      <c r="A373" s="23" t="n"/>
      <c r="B373" s="22" t="n"/>
      <c r="C373" s="22" t="n"/>
      <c r="D373" s="30">
        <f>IF(C373="","",IFERROR(VLOOKUP(C373,'Factures'!$A$5:$C$504,3,FALSE),""))</f>
        <v/>
      </c>
      <c r="E373" s="22" t="n"/>
      <c r="F373" s="22" t="n"/>
      <c r="G373" s="25" t="n"/>
      <c r="H373" s="24" t="n"/>
      <c r="I373" s="30">
        <f>IF(C373="","",IFERROR(IF(COUNTIF('Factures'!$A$5:$A$504,C373)=0,"Facture introuvable","OK"),"Facture introuvable"))</f>
        <v/>
      </c>
    </row>
    <row r="374">
      <c r="A374" s="23" t="n"/>
      <c r="B374" s="22" t="n"/>
      <c r="C374" s="22" t="n"/>
      <c r="D374" s="30">
        <f>IF(C374="","",IFERROR(VLOOKUP(C374,'Factures'!$A$5:$C$504,3,FALSE),""))</f>
        <v/>
      </c>
      <c r="E374" s="22" t="n"/>
      <c r="F374" s="22" t="n"/>
      <c r="G374" s="25" t="n"/>
      <c r="H374" s="24" t="n"/>
      <c r="I374" s="30">
        <f>IF(C374="","",IFERROR(IF(COUNTIF('Factures'!$A$5:$A$504,C374)=0,"Facture introuvable","OK"),"Facture introuvable"))</f>
        <v/>
      </c>
    </row>
    <row r="375">
      <c r="A375" s="23" t="n"/>
      <c r="B375" s="22" t="n"/>
      <c r="C375" s="22" t="n"/>
      <c r="D375" s="30">
        <f>IF(C375="","",IFERROR(VLOOKUP(C375,'Factures'!$A$5:$C$504,3,FALSE),""))</f>
        <v/>
      </c>
      <c r="E375" s="22" t="n"/>
      <c r="F375" s="22" t="n"/>
      <c r="G375" s="25" t="n"/>
      <c r="H375" s="24" t="n"/>
      <c r="I375" s="30">
        <f>IF(C375="","",IFERROR(IF(COUNTIF('Factures'!$A$5:$A$504,C375)=0,"Facture introuvable","OK"),"Facture introuvable"))</f>
        <v/>
      </c>
    </row>
    <row r="376">
      <c r="A376" s="23" t="n"/>
      <c r="B376" s="22" t="n"/>
      <c r="C376" s="22" t="n"/>
      <c r="D376" s="30">
        <f>IF(C376="","",IFERROR(VLOOKUP(C376,'Factures'!$A$5:$C$504,3,FALSE),""))</f>
        <v/>
      </c>
      <c r="E376" s="22" t="n"/>
      <c r="F376" s="22" t="n"/>
      <c r="G376" s="25" t="n"/>
      <c r="H376" s="24" t="n"/>
      <c r="I376" s="30">
        <f>IF(C376="","",IFERROR(IF(COUNTIF('Factures'!$A$5:$A$504,C376)=0,"Facture introuvable","OK"),"Facture introuvable"))</f>
        <v/>
      </c>
    </row>
    <row r="377">
      <c r="A377" s="23" t="n"/>
      <c r="B377" s="22" t="n"/>
      <c r="C377" s="22" t="n"/>
      <c r="D377" s="30">
        <f>IF(C377="","",IFERROR(VLOOKUP(C377,'Factures'!$A$5:$C$504,3,FALSE),""))</f>
        <v/>
      </c>
      <c r="E377" s="22" t="n"/>
      <c r="F377" s="22" t="n"/>
      <c r="G377" s="25" t="n"/>
      <c r="H377" s="24" t="n"/>
      <c r="I377" s="30">
        <f>IF(C377="","",IFERROR(IF(COUNTIF('Factures'!$A$5:$A$504,C377)=0,"Facture introuvable","OK"),"Facture introuvable"))</f>
        <v/>
      </c>
    </row>
    <row r="378">
      <c r="A378" s="23" t="n"/>
      <c r="B378" s="22" t="n"/>
      <c r="C378" s="22" t="n"/>
      <c r="D378" s="30">
        <f>IF(C378="","",IFERROR(VLOOKUP(C378,'Factures'!$A$5:$C$504,3,FALSE),""))</f>
        <v/>
      </c>
      <c r="E378" s="22" t="n"/>
      <c r="F378" s="22" t="n"/>
      <c r="G378" s="25" t="n"/>
      <c r="H378" s="24" t="n"/>
      <c r="I378" s="30">
        <f>IF(C378="","",IFERROR(IF(COUNTIF('Factures'!$A$5:$A$504,C378)=0,"Facture introuvable","OK"),"Facture introuvable"))</f>
        <v/>
      </c>
    </row>
    <row r="379">
      <c r="A379" s="23" t="n"/>
      <c r="B379" s="22" t="n"/>
      <c r="C379" s="22" t="n"/>
      <c r="D379" s="30">
        <f>IF(C379="","",IFERROR(VLOOKUP(C379,'Factures'!$A$5:$C$504,3,FALSE),""))</f>
        <v/>
      </c>
      <c r="E379" s="22" t="n"/>
      <c r="F379" s="22" t="n"/>
      <c r="G379" s="25" t="n"/>
      <c r="H379" s="24" t="n"/>
      <c r="I379" s="30">
        <f>IF(C379="","",IFERROR(IF(COUNTIF('Factures'!$A$5:$A$504,C379)=0,"Facture introuvable","OK"),"Facture introuvable"))</f>
        <v/>
      </c>
    </row>
    <row r="380">
      <c r="A380" s="23" t="n"/>
      <c r="B380" s="22" t="n"/>
      <c r="C380" s="22" t="n"/>
      <c r="D380" s="30">
        <f>IF(C380="","",IFERROR(VLOOKUP(C380,'Factures'!$A$5:$C$504,3,FALSE),""))</f>
        <v/>
      </c>
      <c r="E380" s="22" t="n"/>
      <c r="F380" s="22" t="n"/>
      <c r="G380" s="25" t="n"/>
      <c r="H380" s="24" t="n"/>
      <c r="I380" s="30">
        <f>IF(C380="","",IFERROR(IF(COUNTIF('Factures'!$A$5:$A$504,C380)=0,"Facture introuvable","OK"),"Facture introuvable"))</f>
        <v/>
      </c>
    </row>
    <row r="381">
      <c r="A381" s="23" t="n"/>
      <c r="B381" s="22" t="n"/>
      <c r="C381" s="22" t="n"/>
      <c r="D381" s="30">
        <f>IF(C381="","",IFERROR(VLOOKUP(C381,'Factures'!$A$5:$C$504,3,FALSE),""))</f>
        <v/>
      </c>
      <c r="E381" s="22" t="n"/>
      <c r="F381" s="22" t="n"/>
      <c r="G381" s="25" t="n"/>
      <c r="H381" s="24" t="n"/>
      <c r="I381" s="30">
        <f>IF(C381="","",IFERROR(IF(COUNTIF('Factures'!$A$5:$A$504,C381)=0,"Facture introuvable","OK"),"Facture introuvable"))</f>
        <v/>
      </c>
    </row>
    <row r="382">
      <c r="A382" s="23" t="n"/>
      <c r="B382" s="22" t="n"/>
      <c r="C382" s="22" t="n"/>
      <c r="D382" s="30">
        <f>IF(C382="","",IFERROR(VLOOKUP(C382,'Factures'!$A$5:$C$504,3,FALSE),""))</f>
        <v/>
      </c>
      <c r="E382" s="22" t="n"/>
      <c r="F382" s="22" t="n"/>
      <c r="G382" s="25" t="n"/>
      <c r="H382" s="24" t="n"/>
      <c r="I382" s="30">
        <f>IF(C382="","",IFERROR(IF(COUNTIF('Factures'!$A$5:$A$504,C382)=0,"Facture introuvable","OK"),"Facture introuvable"))</f>
        <v/>
      </c>
    </row>
    <row r="383">
      <c r="A383" s="23" t="n"/>
      <c r="B383" s="22" t="n"/>
      <c r="C383" s="22" t="n"/>
      <c r="D383" s="30">
        <f>IF(C383="","",IFERROR(VLOOKUP(C383,'Factures'!$A$5:$C$504,3,FALSE),""))</f>
        <v/>
      </c>
      <c r="E383" s="22" t="n"/>
      <c r="F383" s="22" t="n"/>
      <c r="G383" s="25" t="n"/>
      <c r="H383" s="24" t="n"/>
      <c r="I383" s="30">
        <f>IF(C383="","",IFERROR(IF(COUNTIF('Factures'!$A$5:$A$504,C383)=0,"Facture introuvable","OK"),"Facture introuvable"))</f>
        <v/>
      </c>
    </row>
    <row r="384">
      <c r="A384" s="23" t="n"/>
      <c r="B384" s="22" t="n"/>
      <c r="C384" s="22" t="n"/>
      <c r="D384" s="30">
        <f>IF(C384="","",IFERROR(VLOOKUP(C384,'Factures'!$A$5:$C$504,3,FALSE),""))</f>
        <v/>
      </c>
      <c r="E384" s="22" t="n"/>
      <c r="F384" s="22" t="n"/>
      <c r="G384" s="25" t="n"/>
      <c r="H384" s="24" t="n"/>
      <c r="I384" s="30">
        <f>IF(C384="","",IFERROR(IF(COUNTIF('Factures'!$A$5:$A$504,C384)=0,"Facture introuvable","OK"),"Facture introuvable"))</f>
        <v/>
      </c>
    </row>
    <row r="385">
      <c r="A385" s="23" t="n"/>
      <c r="B385" s="22" t="n"/>
      <c r="C385" s="22" t="n"/>
      <c r="D385" s="30">
        <f>IF(C385="","",IFERROR(VLOOKUP(C385,'Factures'!$A$5:$C$504,3,FALSE),""))</f>
        <v/>
      </c>
      <c r="E385" s="22" t="n"/>
      <c r="F385" s="22" t="n"/>
      <c r="G385" s="25" t="n"/>
      <c r="H385" s="24" t="n"/>
      <c r="I385" s="30">
        <f>IF(C385="","",IFERROR(IF(COUNTIF('Factures'!$A$5:$A$504,C385)=0,"Facture introuvable","OK"),"Facture introuvable"))</f>
        <v/>
      </c>
    </row>
    <row r="386">
      <c r="A386" s="23" t="n"/>
      <c r="B386" s="22" t="n"/>
      <c r="C386" s="22" t="n"/>
      <c r="D386" s="30">
        <f>IF(C386="","",IFERROR(VLOOKUP(C386,'Factures'!$A$5:$C$504,3,FALSE),""))</f>
        <v/>
      </c>
      <c r="E386" s="22" t="n"/>
      <c r="F386" s="22" t="n"/>
      <c r="G386" s="25" t="n"/>
      <c r="H386" s="24" t="n"/>
      <c r="I386" s="30">
        <f>IF(C386="","",IFERROR(IF(COUNTIF('Factures'!$A$5:$A$504,C386)=0,"Facture introuvable","OK"),"Facture introuvable"))</f>
        <v/>
      </c>
    </row>
    <row r="387">
      <c r="A387" s="23" t="n"/>
      <c r="B387" s="22" t="n"/>
      <c r="C387" s="22" t="n"/>
      <c r="D387" s="30">
        <f>IF(C387="","",IFERROR(VLOOKUP(C387,'Factures'!$A$5:$C$504,3,FALSE),""))</f>
        <v/>
      </c>
      <c r="E387" s="22" t="n"/>
      <c r="F387" s="22" t="n"/>
      <c r="G387" s="25" t="n"/>
      <c r="H387" s="24" t="n"/>
      <c r="I387" s="30">
        <f>IF(C387="","",IFERROR(IF(COUNTIF('Factures'!$A$5:$A$504,C387)=0,"Facture introuvable","OK"),"Facture introuvable"))</f>
        <v/>
      </c>
    </row>
    <row r="388">
      <c r="A388" s="23" t="n"/>
      <c r="B388" s="22" t="n"/>
      <c r="C388" s="22" t="n"/>
      <c r="D388" s="30">
        <f>IF(C388="","",IFERROR(VLOOKUP(C388,'Factures'!$A$5:$C$504,3,FALSE),""))</f>
        <v/>
      </c>
      <c r="E388" s="22" t="n"/>
      <c r="F388" s="22" t="n"/>
      <c r="G388" s="25" t="n"/>
      <c r="H388" s="24" t="n"/>
      <c r="I388" s="30">
        <f>IF(C388="","",IFERROR(IF(COUNTIF('Factures'!$A$5:$A$504,C388)=0,"Facture introuvable","OK"),"Facture introuvable"))</f>
        <v/>
      </c>
    </row>
    <row r="389">
      <c r="A389" s="23" t="n"/>
      <c r="B389" s="22" t="n"/>
      <c r="C389" s="22" t="n"/>
      <c r="D389" s="30">
        <f>IF(C389="","",IFERROR(VLOOKUP(C389,'Factures'!$A$5:$C$504,3,FALSE),""))</f>
        <v/>
      </c>
      <c r="E389" s="22" t="n"/>
      <c r="F389" s="22" t="n"/>
      <c r="G389" s="25" t="n"/>
      <c r="H389" s="24" t="n"/>
      <c r="I389" s="30">
        <f>IF(C389="","",IFERROR(IF(COUNTIF('Factures'!$A$5:$A$504,C389)=0,"Facture introuvable","OK"),"Facture introuvable"))</f>
        <v/>
      </c>
    </row>
    <row r="390">
      <c r="A390" s="23" t="n"/>
      <c r="B390" s="22" t="n"/>
      <c r="C390" s="22" t="n"/>
      <c r="D390" s="30">
        <f>IF(C390="","",IFERROR(VLOOKUP(C390,'Factures'!$A$5:$C$504,3,FALSE),""))</f>
        <v/>
      </c>
      <c r="E390" s="22" t="n"/>
      <c r="F390" s="22" t="n"/>
      <c r="G390" s="25" t="n"/>
      <c r="H390" s="24" t="n"/>
      <c r="I390" s="30">
        <f>IF(C390="","",IFERROR(IF(COUNTIF('Factures'!$A$5:$A$504,C390)=0,"Facture introuvable","OK"),"Facture introuvable"))</f>
        <v/>
      </c>
    </row>
    <row r="391">
      <c r="A391" s="23" t="n"/>
      <c r="B391" s="22" t="n"/>
      <c r="C391" s="22" t="n"/>
      <c r="D391" s="30">
        <f>IF(C391="","",IFERROR(VLOOKUP(C391,'Factures'!$A$5:$C$504,3,FALSE),""))</f>
        <v/>
      </c>
      <c r="E391" s="22" t="n"/>
      <c r="F391" s="22" t="n"/>
      <c r="G391" s="25" t="n"/>
      <c r="H391" s="24" t="n"/>
      <c r="I391" s="30">
        <f>IF(C391="","",IFERROR(IF(COUNTIF('Factures'!$A$5:$A$504,C391)=0,"Facture introuvable","OK"),"Facture introuvable"))</f>
        <v/>
      </c>
    </row>
    <row r="392">
      <c r="A392" s="23" t="n"/>
      <c r="B392" s="22" t="n"/>
      <c r="C392" s="22" t="n"/>
      <c r="D392" s="30">
        <f>IF(C392="","",IFERROR(VLOOKUP(C392,'Factures'!$A$5:$C$504,3,FALSE),""))</f>
        <v/>
      </c>
      <c r="E392" s="22" t="n"/>
      <c r="F392" s="22" t="n"/>
      <c r="G392" s="25" t="n"/>
      <c r="H392" s="24" t="n"/>
      <c r="I392" s="30">
        <f>IF(C392="","",IFERROR(IF(COUNTIF('Factures'!$A$5:$A$504,C392)=0,"Facture introuvable","OK"),"Facture introuvable"))</f>
        <v/>
      </c>
    </row>
    <row r="393">
      <c r="A393" s="23" t="n"/>
      <c r="B393" s="22" t="n"/>
      <c r="C393" s="22" t="n"/>
      <c r="D393" s="30">
        <f>IF(C393="","",IFERROR(VLOOKUP(C393,'Factures'!$A$5:$C$504,3,FALSE),""))</f>
        <v/>
      </c>
      <c r="E393" s="22" t="n"/>
      <c r="F393" s="22" t="n"/>
      <c r="G393" s="25" t="n"/>
      <c r="H393" s="24" t="n"/>
      <c r="I393" s="30">
        <f>IF(C393="","",IFERROR(IF(COUNTIF('Factures'!$A$5:$A$504,C393)=0,"Facture introuvable","OK"),"Facture introuvable"))</f>
        <v/>
      </c>
    </row>
    <row r="394">
      <c r="A394" s="23" t="n"/>
      <c r="B394" s="22" t="n"/>
      <c r="C394" s="22" t="n"/>
      <c r="D394" s="30">
        <f>IF(C394="","",IFERROR(VLOOKUP(C394,'Factures'!$A$5:$C$504,3,FALSE),""))</f>
        <v/>
      </c>
      <c r="E394" s="22" t="n"/>
      <c r="F394" s="22" t="n"/>
      <c r="G394" s="25" t="n"/>
      <c r="H394" s="24" t="n"/>
      <c r="I394" s="30">
        <f>IF(C394="","",IFERROR(IF(COUNTIF('Factures'!$A$5:$A$504,C394)=0,"Facture introuvable","OK"),"Facture introuvable"))</f>
        <v/>
      </c>
    </row>
    <row r="395">
      <c r="A395" s="23" t="n"/>
      <c r="B395" s="22" t="n"/>
      <c r="C395" s="22" t="n"/>
      <c r="D395" s="30">
        <f>IF(C395="","",IFERROR(VLOOKUP(C395,'Factures'!$A$5:$C$504,3,FALSE),""))</f>
        <v/>
      </c>
      <c r="E395" s="22" t="n"/>
      <c r="F395" s="22" t="n"/>
      <c r="G395" s="25" t="n"/>
      <c r="H395" s="24" t="n"/>
      <c r="I395" s="30">
        <f>IF(C395="","",IFERROR(IF(COUNTIF('Factures'!$A$5:$A$504,C395)=0,"Facture introuvable","OK"),"Facture introuvable"))</f>
        <v/>
      </c>
    </row>
    <row r="396">
      <c r="A396" s="23" t="n"/>
      <c r="B396" s="22" t="n"/>
      <c r="C396" s="22" t="n"/>
      <c r="D396" s="30">
        <f>IF(C396="","",IFERROR(VLOOKUP(C396,'Factures'!$A$5:$C$504,3,FALSE),""))</f>
        <v/>
      </c>
      <c r="E396" s="22" t="n"/>
      <c r="F396" s="22" t="n"/>
      <c r="G396" s="25" t="n"/>
      <c r="H396" s="24" t="n"/>
      <c r="I396" s="30">
        <f>IF(C396="","",IFERROR(IF(COUNTIF('Factures'!$A$5:$A$504,C396)=0,"Facture introuvable","OK"),"Facture introuvable"))</f>
        <v/>
      </c>
    </row>
    <row r="397">
      <c r="A397" s="23" t="n"/>
      <c r="B397" s="22" t="n"/>
      <c r="C397" s="22" t="n"/>
      <c r="D397" s="30">
        <f>IF(C397="","",IFERROR(VLOOKUP(C397,'Factures'!$A$5:$C$504,3,FALSE),""))</f>
        <v/>
      </c>
      <c r="E397" s="22" t="n"/>
      <c r="F397" s="22" t="n"/>
      <c r="G397" s="25" t="n"/>
      <c r="H397" s="24" t="n"/>
      <c r="I397" s="30">
        <f>IF(C397="","",IFERROR(IF(COUNTIF('Factures'!$A$5:$A$504,C397)=0,"Facture introuvable","OK"),"Facture introuvable"))</f>
        <v/>
      </c>
    </row>
    <row r="398">
      <c r="A398" s="23" t="n"/>
      <c r="B398" s="22" t="n"/>
      <c r="C398" s="22" t="n"/>
      <c r="D398" s="30">
        <f>IF(C398="","",IFERROR(VLOOKUP(C398,'Factures'!$A$5:$C$504,3,FALSE),""))</f>
        <v/>
      </c>
      <c r="E398" s="22" t="n"/>
      <c r="F398" s="22" t="n"/>
      <c r="G398" s="25" t="n"/>
      <c r="H398" s="24" t="n"/>
      <c r="I398" s="30">
        <f>IF(C398="","",IFERROR(IF(COUNTIF('Factures'!$A$5:$A$504,C398)=0,"Facture introuvable","OK"),"Facture introuvable"))</f>
        <v/>
      </c>
    </row>
    <row r="399">
      <c r="A399" s="23" t="n"/>
      <c r="B399" s="22" t="n"/>
      <c r="C399" s="22" t="n"/>
      <c r="D399" s="30">
        <f>IF(C399="","",IFERROR(VLOOKUP(C399,'Factures'!$A$5:$C$504,3,FALSE),""))</f>
        <v/>
      </c>
      <c r="E399" s="22" t="n"/>
      <c r="F399" s="22" t="n"/>
      <c r="G399" s="25" t="n"/>
      <c r="H399" s="24" t="n"/>
      <c r="I399" s="30">
        <f>IF(C399="","",IFERROR(IF(COUNTIF('Factures'!$A$5:$A$504,C399)=0,"Facture introuvable","OK"),"Facture introuvable"))</f>
        <v/>
      </c>
    </row>
    <row r="400">
      <c r="A400" s="23" t="n"/>
      <c r="B400" s="22" t="n"/>
      <c r="C400" s="22" t="n"/>
      <c r="D400" s="30">
        <f>IF(C400="","",IFERROR(VLOOKUP(C400,'Factures'!$A$5:$C$504,3,FALSE),""))</f>
        <v/>
      </c>
      <c r="E400" s="22" t="n"/>
      <c r="F400" s="22" t="n"/>
      <c r="G400" s="25" t="n"/>
      <c r="H400" s="24" t="n"/>
      <c r="I400" s="30">
        <f>IF(C400="","",IFERROR(IF(COUNTIF('Factures'!$A$5:$A$504,C400)=0,"Facture introuvable","OK"),"Facture introuvable"))</f>
        <v/>
      </c>
    </row>
    <row r="401">
      <c r="A401" s="23" t="n"/>
      <c r="B401" s="22" t="n"/>
      <c r="C401" s="22" t="n"/>
      <c r="D401" s="30">
        <f>IF(C401="","",IFERROR(VLOOKUP(C401,'Factures'!$A$5:$C$504,3,FALSE),""))</f>
        <v/>
      </c>
      <c r="E401" s="22" t="n"/>
      <c r="F401" s="22" t="n"/>
      <c r="G401" s="25" t="n"/>
      <c r="H401" s="24" t="n"/>
      <c r="I401" s="30">
        <f>IF(C401="","",IFERROR(IF(COUNTIF('Factures'!$A$5:$A$504,C401)=0,"Facture introuvable","OK"),"Facture introuvable"))</f>
        <v/>
      </c>
    </row>
    <row r="402">
      <c r="A402" s="23" t="n"/>
      <c r="B402" s="22" t="n"/>
      <c r="C402" s="22" t="n"/>
      <c r="D402" s="30">
        <f>IF(C402="","",IFERROR(VLOOKUP(C402,'Factures'!$A$5:$C$504,3,FALSE),""))</f>
        <v/>
      </c>
      <c r="E402" s="22" t="n"/>
      <c r="F402" s="22" t="n"/>
      <c r="G402" s="25" t="n"/>
      <c r="H402" s="24" t="n"/>
      <c r="I402" s="30">
        <f>IF(C402="","",IFERROR(IF(COUNTIF('Factures'!$A$5:$A$504,C402)=0,"Facture introuvable","OK"),"Facture introuvable"))</f>
        <v/>
      </c>
    </row>
    <row r="403">
      <c r="A403" s="23" t="n"/>
      <c r="B403" s="22" t="n"/>
      <c r="C403" s="22" t="n"/>
      <c r="D403" s="30">
        <f>IF(C403="","",IFERROR(VLOOKUP(C403,'Factures'!$A$5:$C$504,3,FALSE),""))</f>
        <v/>
      </c>
      <c r="E403" s="22" t="n"/>
      <c r="F403" s="22" t="n"/>
      <c r="G403" s="25" t="n"/>
      <c r="H403" s="24" t="n"/>
      <c r="I403" s="30">
        <f>IF(C403="","",IFERROR(IF(COUNTIF('Factures'!$A$5:$A$504,C403)=0,"Facture introuvable","OK"),"Facture introuvable"))</f>
        <v/>
      </c>
    </row>
    <row r="404">
      <c r="A404" s="23" t="n"/>
      <c r="B404" s="22" t="n"/>
      <c r="C404" s="22" t="n"/>
      <c r="D404" s="30">
        <f>IF(C404="","",IFERROR(VLOOKUP(C404,'Factures'!$A$5:$C$504,3,FALSE),""))</f>
        <v/>
      </c>
      <c r="E404" s="22" t="n"/>
      <c r="F404" s="22" t="n"/>
      <c r="G404" s="25" t="n"/>
      <c r="H404" s="24" t="n"/>
      <c r="I404" s="30">
        <f>IF(C404="","",IFERROR(IF(COUNTIF('Factures'!$A$5:$A$504,C404)=0,"Facture introuvable","OK"),"Facture introuvable"))</f>
        <v/>
      </c>
    </row>
    <row r="405">
      <c r="A405" s="23" t="n"/>
      <c r="B405" s="22" t="n"/>
      <c r="C405" s="22" t="n"/>
      <c r="D405" s="30">
        <f>IF(C405="","",IFERROR(VLOOKUP(C405,'Factures'!$A$5:$C$504,3,FALSE),""))</f>
        <v/>
      </c>
      <c r="E405" s="22" t="n"/>
      <c r="F405" s="22" t="n"/>
      <c r="G405" s="25" t="n"/>
      <c r="H405" s="24" t="n"/>
      <c r="I405" s="30">
        <f>IF(C405="","",IFERROR(IF(COUNTIF('Factures'!$A$5:$A$504,C405)=0,"Facture introuvable","OK"),"Facture introuvable"))</f>
        <v/>
      </c>
    </row>
    <row r="406">
      <c r="A406" s="23" t="n"/>
      <c r="B406" s="22" t="n"/>
      <c r="C406" s="22" t="n"/>
      <c r="D406" s="30">
        <f>IF(C406="","",IFERROR(VLOOKUP(C406,'Factures'!$A$5:$C$504,3,FALSE),""))</f>
        <v/>
      </c>
      <c r="E406" s="22" t="n"/>
      <c r="F406" s="22" t="n"/>
      <c r="G406" s="25" t="n"/>
      <c r="H406" s="24" t="n"/>
      <c r="I406" s="30">
        <f>IF(C406="","",IFERROR(IF(COUNTIF('Factures'!$A$5:$A$504,C406)=0,"Facture introuvable","OK"),"Facture introuvable"))</f>
        <v/>
      </c>
    </row>
    <row r="407">
      <c r="A407" s="23" t="n"/>
      <c r="B407" s="22" t="n"/>
      <c r="C407" s="22" t="n"/>
      <c r="D407" s="30">
        <f>IF(C407="","",IFERROR(VLOOKUP(C407,'Factures'!$A$5:$C$504,3,FALSE),""))</f>
        <v/>
      </c>
      <c r="E407" s="22" t="n"/>
      <c r="F407" s="22" t="n"/>
      <c r="G407" s="25" t="n"/>
      <c r="H407" s="24" t="n"/>
      <c r="I407" s="30">
        <f>IF(C407="","",IFERROR(IF(COUNTIF('Factures'!$A$5:$A$504,C407)=0,"Facture introuvable","OK"),"Facture introuvable"))</f>
        <v/>
      </c>
    </row>
    <row r="408">
      <c r="A408" s="23" t="n"/>
      <c r="B408" s="22" t="n"/>
      <c r="C408" s="22" t="n"/>
      <c r="D408" s="30">
        <f>IF(C408="","",IFERROR(VLOOKUP(C408,'Factures'!$A$5:$C$504,3,FALSE),""))</f>
        <v/>
      </c>
      <c r="E408" s="22" t="n"/>
      <c r="F408" s="22" t="n"/>
      <c r="G408" s="25" t="n"/>
      <c r="H408" s="24" t="n"/>
      <c r="I408" s="30">
        <f>IF(C408="","",IFERROR(IF(COUNTIF('Factures'!$A$5:$A$504,C408)=0,"Facture introuvable","OK"),"Facture introuvable"))</f>
        <v/>
      </c>
    </row>
    <row r="409">
      <c r="A409" s="23" t="n"/>
      <c r="B409" s="22" t="n"/>
      <c r="C409" s="22" t="n"/>
      <c r="D409" s="30">
        <f>IF(C409="","",IFERROR(VLOOKUP(C409,'Factures'!$A$5:$C$504,3,FALSE),""))</f>
        <v/>
      </c>
      <c r="E409" s="22" t="n"/>
      <c r="F409" s="22" t="n"/>
      <c r="G409" s="25" t="n"/>
      <c r="H409" s="24" t="n"/>
      <c r="I409" s="30">
        <f>IF(C409="","",IFERROR(IF(COUNTIF('Factures'!$A$5:$A$504,C409)=0,"Facture introuvable","OK"),"Facture introuvable"))</f>
        <v/>
      </c>
    </row>
    <row r="410">
      <c r="A410" s="23" t="n"/>
      <c r="B410" s="22" t="n"/>
      <c r="C410" s="22" t="n"/>
      <c r="D410" s="30">
        <f>IF(C410="","",IFERROR(VLOOKUP(C410,'Factures'!$A$5:$C$504,3,FALSE),""))</f>
        <v/>
      </c>
      <c r="E410" s="22" t="n"/>
      <c r="F410" s="22" t="n"/>
      <c r="G410" s="25" t="n"/>
      <c r="H410" s="24" t="n"/>
      <c r="I410" s="30">
        <f>IF(C410="","",IFERROR(IF(COUNTIF('Factures'!$A$5:$A$504,C410)=0,"Facture introuvable","OK"),"Facture introuvable"))</f>
        <v/>
      </c>
    </row>
    <row r="411">
      <c r="A411" s="23" t="n"/>
      <c r="B411" s="22" t="n"/>
      <c r="C411" s="22" t="n"/>
      <c r="D411" s="30">
        <f>IF(C411="","",IFERROR(VLOOKUP(C411,'Factures'!$A$5:$C$504,3,FALSE),""))</f>
        <v/>
      </c>
      <c r="E411" s="22" t="n"/>
      <c r="F411" s="22" t="n"/>
      <c r="G411" s="25" t="n"/>
      <c r="H411" s="24" t="n"/>
      <c r="I411" s="30">
        <f>IF(C411="","",IFERROR(IF(COUNTIF('Factures'!$A$5:$A$504,C411)=0,"Facture introuvable","OK"),"Facture introuvable"))</f>
        <v/>
      </c>
    </row>
    <row r="412">
      <c r="A412" s="23" t="n"/>
      <c r="B412" s="22" t="n"/>
      <c r="C412" s="22" t="n"/>
      <c r="D412" s="30">
        <f>IF(C412="","",IFERROR(VLOOKUP(C412,'Factures'!$A$5:$C$504,3,FALSE),""))</f>
        <v/>
      </c>
      <c r="E412" s="22" t="n"/>
      <c r="F412" s="22" t="n"/>
      <c r="G412" s="25" t="n"/>
      <c r="H412" s="24" t="n"/>
      <c r="I412" s="30">
        <f>IF(C412="","",IFERROR(IF(COUNTIF('Factures'!$A$5:$A$504,C412)=0,"Facture introuvable","OK"),"Facture introuvable"))</f>
        <v/>
      </c>
    </row>
    <row r="413">
      <c r="A413" s="23" t="n"/>
      <c r="B413" s="22" t="n"/>
      <c r="C413" s="22" t="n"/>
      <c r="D413" s="30">
        <f>IF(C413="","",IFERROR(VLOOKUP(C413,'Factures'!$A$5:$C$504,3,FALSE),""))</f>
        <v/>
      </c>
      <c r="E413" s="22" t="n"/>
      <c r="F413" s="22" t="n"/>
      <c r="G413" s="25" t="n"/>
      <c r="H413" s="24" t="n"/>
      <c r="I413" s="30">
        <f>IF(C413="","",IFERROR(IF(COUNTIF('Factures'!$A$5:$A$504,C413)=0,"Facture introuvable","OK"),"Facture introuvable"))</f>
        <v/>
      </c>
    </row>
    <row r="414">
      <c r="A414" s="23" t="n"/>
      <c r="B414" s="22" t="n"/>
      <c r="C414" s="22" t="n"/>
      <c r="D414" s="30">
        <f>IF(C414="","",IFERROR(VLOOKUP(C414,'Factures'!$A$5:$C$504,3,FALSE),""))</f>
        <v/>
      </c>
      <c r="E414" s="22" t="n"/>
      <c r="F414" s="22" t="n"/>
      <c r="G414" s="25" t="n"/>
      <c r="H414" s="24" t="n"/>
      <c r="I414" s="30">
        <f>IF(C414="","",IFERROR(IF(COUNTIF('Factures'!$A$5:$A$504,C414)=0,"Facture introuvable","OK"),"Facture introuvable"))</f>
        <v/>
      </c>
    </row>
    <row r="415">
      <c r="A415" s="23" t="n"/>
      <c r="B415" s="22" t="n"/>
      <c r="C415" s="22" t="n"/>
      <c r="D415" s="30">
        <f>IF(C415="","",IFERROR(VLOOKUP(C415,'Factures'!$A$5:$C$504,3,FALSE),""))</f>
        <v/>
      </c>
      <c r="E415" s="22" t="n"/>
      <c r="F415" s="22" t="n"/>
      <c r="G415" s="25" t="n"/>
      <c r="H415" s="24" t="n"/>
      <c r="I415" s="30">
        <f>IF(C415="","",IFERROR(IF(COUNTIF('Factures'!$A$5:$A$504,C415)=0,"Facture introuvable","OK"),"Facture introuvable"))</f>
        <v/>
      </c>
    </row>
    <row r="416">
      <c r="A416" s="23" t="n"/>
      <c r="B416" s="22" t="n"/>
      <c r="C416" s="22" t="n"/>
      <c r="D416" s="30">
        <f>IF(C416="","",IFERROR(VLOOKUP(C416,'Factures'!$A$5:$C$504,3,FALSE),""))</f>
        <v/>
      </c>
      <c r="E416" s="22" t="n"/>
      <c r="F416" s="22" t="n"/>
      <c r="G416" s="25" t="n"/>
      <c r="H416" s="24" t="n"/>
      <c r="I416" s="30">
        <f>IF(C416="","",IFERROR(IF(COUNTIF('Factures'!$A$5:$A$504,C416)=0,"Facture introuvable","OK"),"Facture introuvable"))</f>
        <v/>
      </c>
    </row>
    <row r="417">
      <c r="A417" s="23" t="n"/>
      <c r="B417" s="22" t="n"/>
      <c r="C417" s="22" t="n"/>
      <c r="D417" s="30">
        <f>IF(C417="","",IFERROR(VLOOKUP(C417,'Factures'!$A$5:$C$504,3,FALSE),""))</f>
        <v/>
      </c>
      <c r="E417" s="22" t="n"/>
      <c r="F417" s="22" t="n"/>
      <c r="G417" s="25" t="n"/>
      <c r="H417" s="24" t="n"/>
      <c r="I417" s="30">
        <f>IF(C417="","",IFERROR(IF(COUNTIF('Factures'!$A$5:$A$504,C417)=0,"Facture introuvable","OK"),"Facture introuvable"))</f>
        <v/>
      </c>
    </row>
    <row r="418">
      <c r="A418" s="23" t="n"/>
      <c r="B418" s="22" t="n"/>
      <c r="C418" s="22" t="n"/>
      <c r="D418" s="30">
        <f>IF(C418="","",IFERROR(VLOOKUP(C418,'Factures'!$A$5:$C$504,3,FALSE),""))</f>
        <v/>
      </c>
      <c r="E418" s="22" t="n"/>
      <c r="F418" s="22" t="n"/>
      <c r="G418" s="25" t="n"/>
      <c r="H418" s="24" t="n"/>
      <c r="I418" s="30">
        <f>IF(C418="","",IFERROR(IF(COUNTIF('Factures'!$A$5:$A$504,C418)=0,"Facture introuvable","OK"),"Facture introuvable"))</f>
        <v/>
      </c>
    </row>
    <row r="419">
      <c r="A419" s="23" t="n"/>
      <c r="B419" s="22" t="n"/>
      <c r="C419" s="22" t="n"/>
      <c r="D419" s="30">
        <f>IF(C419="","",IFERROR(VLOOKUP(C419,'Factures'!$A$5:$C$504,3,FALSE),""))</f>
        <v/>
      </c>
      <c r="E419" s="22" t="n"/>
      <c r="F419" s="22" t="n"/>
      <c r="G419" s="25" t="n"/>
      <c r="H419" s="24" t="n"/>
      <c r="I419" s="30">
        <f>IF(C419="","",IFERROR(IF(COUNTIF('Factures'!$A$5:$A$504,C419)=0,"Facture introuvable","OK"),"Facture introuvable"))</f>
        <v/>
      </c>
    </row>
    <row r="420">
      <c r="A420" s="23" t="n"/>
      <c r="B420" s="22" t="n"/>
      <c r="C420" s="22" t="n"/>
      <c r="D420" s="30">
        <f>IF(C420="","",IFERROR(VLOOKUP(C420,'Factures'!$A$5:$C$504,3,FALSE),""))</f>
        <v/>
      </c>
      <c r="E420" s="22" t="n"/>
      <c r="F420" s="22" t="n"/>
      <c r="G420" s="25" t="n"/>
      <c r="H420" s="24" t="n"/>
      <c r="I420" s="30">
        <f>IF(C420="","",IFERROR(IF(COUNTIF('Factures'!$A$5:$A$504,C420)=0,"Facture introuvable","OK"),"Facture introuvable"))</f>
        <v/>
      </c>
    </row>
    <row r="421">
      <c r="A421" s="23" t="n"/>
      <c r="B421" s="22" t="n"/>
      <c r="C421" s="22" t="n"/>
      <c r="D421" s="30">
        <f>IF(C421="","",IFERROR(VLOOKUP(C421,'Factures'!$A$5:$C$504,3,FALSE),""))</f>
        <v/>
      </c>
      <c r="E421" s="22" t="n"/>
      <c r="F421" s="22" t="n"/>
      <c r="G421" s="25" t="n"/>
      <c r="H421" s="24" t="n"/>
      <c r="I421" s="30">
        <f>IF(C421="","",IFERROR(IF(COUNTIF('Factures'!$A$5:$A$504,C421)=0,"Facture introuvable","OK"),"Facture introuvable"))</f>
        <v/>
      </c>
    </row>
    <row r="422">
      <c r="A422" s="23" t="n"/>
      <c r="B422" s="22" t="n"/>
      <c r="C422" s="22" t="n"/>
      <c r="D422" s="30">
        <f>IF(C422="","",IFERROR(VLOOKUP(C422,'Factures'!$A$5:$C$504,3,FALSE),""))</f>
        <v/>
      </c>
      <c r="E422" s="22" t="n"/>
      <c r="F422" s="22" t="n"/>
      <c r="G422" s="25" t="n"/>
      <c r="H422" s="24" t="n"/>
      <c r="I422" s="30">
        <f>IF(C422="","",IFERROR(IF(COUNTIF('Factures'!$A$5:$A$504,C422)=0,"Facture introuvable","OK"),"Facture introuvable"))</f>
        <v/>
      </c>
    </row>
    <row r="423">
      <c r="A423" s="23" t="n"/>
      <c r="B423" s="22" t="n"/>
      <c r="C423" s="22" t="n"/>
      <c r="D423" s="30">
        <f>IF(C423="","",IFERROR(VLOOKUP(C423,'Factures'!$A$5:$C$504,3,FALSE),""))</f>
        <v/>
      </c>
      <c r="E423" s="22" t="n"/>
      <c r="F423" s="22" t="n"/>
      <c r="G423" s="25" t="n"/>
      <c r="H423" s="24" t="n"/>
      <c r="I423" s="30">
        <f>IF(C423="","",IFERROR(IF(COUNTIF('Factures'!$A$5:$A$504,C423)=0,"Facture introuvable","OK"),"Facture introuvable"))</f>
        <v/>
      </c>
    </row>
    <row r="424">
      <c r="A424" s="23" t="n"/>
      <c r="B424" s="22" t="n"/>
      <c r="C424" s="22" t="n"/>
      <c r="D424" s="30">
        <f>IF(C424="","",IFERROR(VLOOKUP(C424,'Factures'!$A$5:$C$504,3,FALSE),""))</f>
        <v/>
      </c>
      <c r="E424" s="22" t="n"/>
      <c r="F424" s="22" t="n"/>
      <c r="G424" s="25" t="n"/>
      <c r="H424" s="24" t="n"/>
      <c r="I424" s="30">
        <f>IF(C424="","",IFERROR(IF(COUNTIF('Factures'!$A$5:$A$504,C424)=0,"Facture introuvable","OK"),"Facture introuvable"))</f>
        <v/>
      </c>
    </row>
    <row r="425">
      <c r="A425" s="23" t="n"/>
      <c r="B425" s="22" t="n"/>
      <c r="C425" s="22" t="n"/>
      <c r="D425" s="30">
        <f>IF(C425="","",IFERROR(VLOOKUP(C425,'Factures'!$A$5:$C$504,3,FALSE),""))</f>
        <v/>
      </c>
      <c r="E425" s="22" t="n"/>
      <c r="F425" s="22" t="n"/>
      <c r="G425" s="25" t="n"/>
      <c r="H425" s="24" t="n"/>
      <c r="I425" s="30">
        <f>IF(C425="","",IFERROR(IF(COUNTIF('Factures'!$A$5:$A$504,C425)=0,"Facture introuvable","OK"),"Facture introuvable"))</f>
        <v/>
      </c>
    </row>
    <row r="426">
      <c r="A426" s="23" t="n"/>
      <c r="B426" s="22" t="n"/>
      <c r="C426" s="22" t="n"/>
      <c r="D426" s="30">
        <f>IF(C426="","",IFERROR(VLOOKUP(C426,'Factures'!$A$5:$C$504,3,FALSE),""))</f>
        <v/>
      </c>
      <c r="E426" s="22" t="n"/>
      <c r="F426" s="22" t="n"/>
      <c r="G426" s="25" t="n"/>
      <c r="H426" s="24" t="n"/>
      <c r="I426" s="30">
        <f>IF(C426="","",IFERROR(IF(COUNTIF('Factures'!$A$5:$A$504,C426)=0,"Facture introuvable","OK"),"Facture introuvable"))</f>
        <v/>
      </c>
    </row>
    <row r="427">
      <c r="A427" s="23" t="n"/>
      <c r="B427" s="22" t="n"/>
      <c r="C427" s="22" t="n"/>
      <c r="D427" s="30">
        <f>IF(C427="","",IFERROR(VLOOKUP(C427,'Factures'!$A$5:$C$504,3,FALSE),""))</f>
        <v/>
      </c>
      <c r="E427" s="22" t="n"/>
      <c r="F427" s="22" t="n"/>
      <c r="G427" s="25" t="n"/>
      <c r="H427" s="24" t="n"/>
      <c r="I427" s="30">
        <f>IF(C427="","",IFERROR(IF(COUNTIF('Factures'!$A$5:$A$504,C427)=0,"Facture introuvable","OK"),"Facture introuvable"))</f>
        <v/>
      </c>
    </row>
    <row r="428">
      <c r="A428" s="23" t="n"/>
      <c r="B428" s="22" t="n"/>
      <c r="C428" s="22" t="n"/>
      <c r="D428" s="30">
        <f>IF(C428="","",IFERROR(VLOOKUP(C428,'Factures'!$A$5:$C$504,3,FALSE),""))</f>
        <v/>
      </c>
      <c r="E428" s="22" t="n"/>
      <c r="F428" s="22" t="n"/>
      <c r="G428" s="25" t="n"/>
      <c r="H428" s="24" t="n"/>
      <c r="I428" s="30">
        <f>IF(C428="","",IFERROR(IF(COUNTIF('Factures'!$A$5:$A$504,C428)=0,"Facture introuvable","OK"),"Facture introuvable"))</f>
        <v/>
      </c>
    </row>
    <row r="429">
      <c r="A429" s="23" t="n"/>
      <c r="B429" s="22" t="n"/>
      <c r="C429" s="22" t="n"/>
      <c r="D429" s="30">
        <f>IF(C429="","",IFERROR(VLOOKUP(C429,'Factures'!$A$5:$C$504,3,FALSE),""))</f>
        <v/>
      </c>
      <c r="E429" s="22" t="n"/>
      <c r="F429" s="22" t="n"/>
      <c r="G429" s="25" t="n"/>
      <c r="H429" s="24" t="n"/>
      <c r="I429" s="30">
        <f>IF(C429="","",IFERROR(IF(COUNTIF('Factures'!$A$5:$A$504,C429)=0,"Facture introuvable","OK"),"Facture introuvable"))</f>
        <v/>
      </c>
    </row>
    <row r="430">
      <c r="A430" s="23" t="n"/>
      <c r="B430" s="22" t="n"/>
      <c r="C430" s="22" t="n"/>
      <c r="D430" s="30">
        <f>IF(C430="","",IFERROR(VLOOKUP(C430,'Factures'!$A$5:$C$504,3,FALSE),""))</f>
        <v/>
      </c>
      <c r="E430" s="22" t="n"/>
      <c r="F430" s="22" t="n"/>
      <c r="G430" s="25" t="n"/>
      <c r="H430" s="24" t="n"/>
      <c r="I430" s="30">
        <f>IF(C430="","",IFERROR(IF(COUNTIF('Factures'!$A$5:$A$504,C430)=0,"Facture introuvable","OK"),"Facture introuvable"))</f>
        <v/>
      </c>
    </row>
    <row r="431">
      <c r="A431" s="23" t="n"/>
      <c r="B431" s="22" t="n"/>
      <c r="C431" s="22" t="n"/>
      <c r="D431" s="30">
        <f>IF(C431="","",IFERROR(VLOOKUP(C431,'Factures'!$A$5:$C$504,3,FALSE),""))</f>
        <v/>
      </c>
      <c r="E431" s="22" t="n"/>
      <c r="F431" s="22" t="n"/>
      <c r="G431" s="25" t="n"/>
      <c r="H431" s="24" t="n"/>
      <c r="I431" s="30">
        <f>IF(C431="","",IFERROR(IF(COUNTIF('Factures'!$A$5:$A$504,C431)=0,"Facture introuvable","OK"),"Facture introuvable"))</f>
        <v/>
      </c>
    </row>
    <row r="432">
      <c r="A432" s="23" t="n"/>
      <c r="B432" s="22" t="n"/>
      <c r="C432" s="22" t="n"/>
      <c r="D432" s="30">
        <f>IF(C432="","",IFERROR(VLOOKUP(C432,'Factures'!$A$5:$C$504,3,FALSE),""))</f>
        <v/>
      </c>
      <c r="E432" s="22" t="n"/>
      <c r="F432" s="22" t="n"/>
      <c r="G432" s="25" t="n"/>
      <c r="H432" s="24" t="n"/>
      <c r="I432" s="30">
        <f>IF(C432="","",IFERROR(IF(COUNTIF('Factures'!$A$5:$A$504,C432)=0,"Facture introuvable","OK"),"Facture introuvable"))</f>
        <v/>
      </c>
    </row>
    <row r="433">
      <c r="A433" s="23" t="n"/>
      <c r="B433" s="22" t="n"/>
      <c r="C433" s="22" t="n"/>
      <c r="D433" s="30">
        <f>IF(C433="","",IFERROR(VLOOKUP(C433,'Factures'!$A$5:$C$504,3,FALSE),""))</f>
        <v/>
      </c>
      <c r="E433" s="22" t="n"/>
      <c r="F433" s="22" t="n"/>
      <c r="G433" s="25" t="n"/>
      <c r="H433" s="24" t="n"/>
      <c r="I433" s="30">
        <f>IF(C433="","",IFERROR(IF(COUNTIF('Factures'!$A$5:$A$504,C433)=0,"Facture introuvable","OK"),"Facture introuvable"))</f>
        <v/>
      </c>
    </row>
    <row r="434">
      <c r="A434" s="23" t="n"/>
      <c r="B434" s="22" t="n"/>
      <c r="C434" s="22" t="n"/>
      <c r="D434" s="30">
        <f>IF(C434="","",IFERROR(VLOOKUP(C434,'Factures'!$A$5:$C$504,3,FALSE),""))</f>
        <v/>
      </c>
      <c r="E434" s="22" t="n"/>
      <c r="F434" s="22" t="n"/>
      <c r="G434" s="25" t="n"/>
      <c r="H434" s="24" t="n"/>
      <c r="I434" s="30">
        <f>IF(C434="","",IFERROR(IF(COUNTIF('Factures'!$A$5:$A$504,C434)=0,"Facture introuvable","OK"),"Facture introuvable"))</f>
        <v/>
      </c>
    </row>
    <row r="435">
      <c r="A435" s="23" t="n"/>
      <c r="B435" s="22" t="n"/>
      <c r="C435" s="22" t="n"/>
      <c r="D435" s="30">
        <f>IF(C435="","",IFERROR(VLOOKUP(C435,'Factures'!$A$5:$C$504,3,FALSE),""))</f>
        <v/>
      </c>
      <c r="E435" s="22" t="n"/>
      <c r="F435" s="22" t="n"/>
      <c r="G435" s="25" t="n"/>
      <c r="H435" s="24" t="n"/>
      <c r="I435" s="30">
        <f>IF(C435="","",IFERROR(IF(COUNTIF('Factures'!$A$5:$A$504,C435)=0,"Facture introuvable","OK"),"Facture introuvable"))</f>
        <v/>
      </c>
    </row>
    <row r="436">
      <c r="A436" s="23" t="n"/>
      <c r="B436" s="22" t="n"/>
      <c r="C436" s="22" t="n"/>
      <c r="D436" s="30">
        <f>IF(C436="","",IFERROR(VLOOKUP(C436,'Factures'!$A$5:$C$504,3,FALSE),""))</f>
        <v/>
      </c>
      <c r="E436" s="22" t="n"/>
      <c r="F436" s="22" t="n"/>
      <c r="G436" s="25" t="n"/>
      <c r="H436" s="24" t="n"/>
      <c r="I436" s="30">
        <f>IF(C436="","",IFERROR(IF(COUNTIF('Factures'!$A$5:$A$504,C436)=0,"Facture introuvable","OK"),"Facture introuvable"))</f>
        <v/>
      </c>
    </row>
    <row r="437">
      <c r="A437" s="23" t="n"/>
      <c r="B437" s="22" t="n"/>
      <c r="C437" s="22" t="n"/>
      <c r="D437" s="30">
        <f>IF(C437="","",IFERROR(VLOOKUP(C437,'Factures'!$A$5:$C$504,3,FALSE),""))</f>
        <v/>
      </c>
      <c r="E437" s="22" t="n"/>
      <c r="F437" s="22" t="n"/>
      <c r="G437" s="25" t="n"/>
      <c r="H437" s="24" t="n"/>
      <c r="I437" s="30">
        <f>IF(C437="","",IFERROR(IF(COUNTIF('Factures'!$A$5:$A$504,C437)=0,"Facture introuvable","OK"),"Facture introuvable"))</f>
        <v/>
      </c>
    </row>
    <row r="438">
      <c r="A438" s="23" t="n"/>
      <c r="B438" s="22" t="n"/>
      <c r="C438" s="22" t="n"/>
      <c r="D438" s="30">
        <f>IF(C438="","",IFERROR(VLOOKUP(C438,'Factures'!$A$5:$C$504,3,FALSE),""))</f>
        <v/>
      </c>
      <c r="E438" s="22" t="n"/>
      <c r="F438" s="22" t="n"/>
      <c r="G438" s="25" t="n"/>
      <c r="H438" s="24" t="n"/>
      <c r="I438" s="30">
        <f>IF(C438="","",IFERROR(IF(COUNTIF('Factures'!$A$5:$A$504,C438)=0,"Facture introuvable","OK"),"Facture introuvable"))</f>
        <v/>
      </c>
    </row>
    <row r="439">
      <c r="A439" s="23" t="n"/>
      <c r="B439" s="22" t="n"/>
      <c r="C439" s="22" t="n"/>
      <c r="D439" s="30">
        <f>IF(C439="","",IFERROR(VLOOKUP(C439,'Factures'!$A$5:$C$504,3,FALSE),""))</f>
        <v/>
      </c>
      <c r="E439" s="22" t="n"/>
      <c r="F439" s="22" t="n"/>
      <c r="G439" s="25" t="n"/>
      <c r="H439" s="24" t="n"/>
      <c r="I439" s="30">
        <f>IF(C439="","",IFERROR(IF(COUNTIF('Factures'!$A$5:$A$504,C439)=0,"Facture introuvable","OK"),"Facture introuvable"))</f>
        <v/>
      </c>
    </row>
    <row r="440">
      <c r="A440" s="23" t="n"/>
      <c r="B440" s="22" t="n"/>
      <c r="C440" s="22" t="n"/>
      <c r="D440" s="30">
        <f>IF(C440="","",IFERROR(VLOOKUP(C440,'Factures'!$A$5:$C$504,3,FALSE),""))</f>
        <v/>
      </c>
      <c r="E440" s="22" t="n"/>
      <c r="F440" s="22" t="n"/>
      <c r="G440" s="25" t="n"/>
      <c r="H440" s="24" t="n"/>
      <c r="I440" s="30">
        <f>IF(C440="","",IFERROR(IF(COUNTIF('Factures'!$A$5:$A$504,C440)=0,"Facture introuvable","OK"),"Facture introuvable"))</f>
        <v/>
      </c>
    </row>
    <row r="441">
      <c r="A441" s="23" t="n"/>
      <c r="B441" s="22" t="n"/>
      <c r="C441" s="22" t="n"/>
      <c r="D441" s="30">
        <f>IF(C441="","",IFERROR(VLOOKUP(C441,'Factures'!$A$5:$C$504,3,FALSE),""))</f>
        <v/>
      </c>
      <c r="E441" s="22" t="n"/>
      <c r="F441" s="22" t="n"/>
      <c r="G441" s="25" t="n"/>
      <c r="H441" s="24" t="n"/>
      <c r="I441" s="30">
        <f>IF(C441="","",IFERROR(IF(COUNTIF('Factures'!$A$5:$A$504,C441)=0,"Facture introuvable","OK"),"Facture introuvable"))</f>
        <v/>
      </c>
    </row>
    <row r="442">
      <c r="A442" s="23" t="n"/>
      <c r="B442" s="22" t="n"/>
      <c r="C442" s="22" t="n"/>
      <c r="D442" s="30">
        <f>IF(C442="","",IFERROR(VLOOKUP(C442,'Factures'!$A$5:$C$504,3,FALSE),""))</f>
        <v/>
      </c>
      <c r="E442" s="22" t="n"/>
      <c r="F442" s="22" t="n"/>
      <c r="G442" s="25" t="n"/>
      <c r="H442" s="24" t="n"/>
      <c r="I442" s="30">
        <f>IF(C442="","",IFERROR(IF(COUNTIF('Factures'!$A$5:$A$504,C442)=0,"Facture introuvable","OK"),"Facture introuvable"))</f>
        <v/>
      </c>
    </row>
    <row r="443">
      <c r="A443" s="23" t="n"/>
      <c r="B443" s="22" t="n"/>
      <c r="C443" s="22" t="n"/>
      <c r="D443" s="30">
        <f>IF(C443="","",IFERROR(VLOOKUP(C443,'Factures'!$A$5:$C$504,3,FALSE),""))</f>
        <v/>
      </c>
      <c r="E443" s="22" t="n"/>
      <c r="F443" s="22" t="n"/>
      <c r="G443" s="25" t="n"/>
      <c r="H443" s="24" t="n"/>
      <c r="I443" s="30">
        <f>IF(C443="","",IFERROR(IF(COUNTIF('Factures'!$A$5:$A$504,C443)=0,"Facture introuvable","OK"),"Facture introuvable"))</f>
        <v/>
      </c>
    </row>
    <row r="444">
      <c r="A444" s="23" t="n"/>
      <c r="B444" s="22" t="n"/>
      <c r="C444" s="22" t="n"/>
      <c r="D444" s="30">
        <f>IF(C444="","",IFERROR(VLOOKUP(C444,'Factures'!$A$5:$C$504,3,FALSE),""))</f>
        <v/>
      </c>
      <c r="E444" s="22" t="n"/>
      <c r="F444" s="22" t="n"/>
      <c r="G444" s="25" t="n"/>
      <c r="H444" s="24" t="n"/>
      <c r="I444" s="30">
        <f>IF(C444="","",IFERROR(IF(COUNTIF('Factures'!$A$5:$A$504,C444)=0,"Facture introuvable","OK"),"Facture introuvable"))</f>
        <v/>
      </c>
    </row>
    <row r="445">
      <c r="A445" s="23" t="n"/>
      <c r="B445" s="22" t="n"/>
      <c r="C445" s="22" t="n"/>
      <c r="D445" s="30">
        <f>IF(C445="","",IFERROR(VLOOKUP(C445,'Factures'!$A$5:$C$504,3,FALSE),""))</f>
        <v/>
      </c>
      <c r="E445" s="22" t="n"/>
      <c r="F445" s="22" t="n"/>
      <c r="G445" s="25" t="n"/>
      <c r="H445" s="24" t="n"/>
      <c r="I445" s="30">
        <f>IF(C445="","",IFERROR(IF(COUNTIF('Factures'!$A$5:$A$504,C445)=0,"Facture introuvable","OK"),"Facture introuvable"))</f>
        <v/>
      </c>
    </row>
    <row r="446">
      <c r="A446" s="23" t="n"/>
      <c r="B446" s="22" t="n"/>
      <c r="C446" s="22" t="n"/>
      <c r="D446" s="30">
        <f>IF(C446="","",IFERROR(VLOOKUP(C446,'Factures'!$A$5:$C$504,3,FALSE),""))</f>
        <v/>
      </c>
      <c r="E446" s="22" t="n"/>
      <c r="F446" s="22" t="n"/>
      <c r="G446" s="25" t="n"/>
      <c r="H446" s="24" t="n"/>
      <c r="I446" s="30">
        <f>IF(C446="","",IFERROR(IF(COUNTIF('Factures'!$A$5:$A$504,C446)=0,"Facture introuvable","OK"),"Facture introuvable"))</f>
        <v/>
      </c>
    </row>
    <row r="447">
      <c r="A447" s="23" t="n"/>
      <c r="B447" s="22" t="n"/>
      <c r="C447" s="22" t="n"/>
      <c r="D447" s="30">
        <f>IF(C447="","",IFERROR(VLOOKUP(C447,'Factures'!$A$5:$C$504,3,FALSE),""))</f>
        <v/>
      </c>
      <c r="E447" s="22" t="n"/>
      <c r="F447" s="22" t="n"/>
      <c r="G447" s="25" t="n"/>
      <c r="H447" s="24" t="n"/>
      <c r="I447" s="30">
        <f>IF(C447="","",IFERROR(IF(COUNTIF('Factures'!$A$5:$A$504,C447)=0,"Facture introuvable","OK"),"Facture introuvable"))</f>
        <v/>
      </c>
    </row>
    <row r="448">
      <c r="A448" s="23" t="n"/>
      <c r="B448" s="22" t="n"/>
      <c r="C448" s="22" t="n"/>
      <c r="D448" s="30">
        <f>IF(C448="","",IFERROR(VLOOKUP(C448,'Factures'!$A$5:$C$504,3,FALSE),""))</f>
        <v/>
      </c>
      <c r="E448" s="22" t="n"/>
      <c r="F448" s="22" t="n"/>
      <c r="G448" s="25" t="n"/>
      <c r="H448" s="24" t="n"/>
      <c r="I448" s="30">
        <f>IF(C448="","",IFERROR(IF(COUNTIF('Factures'!$A$5:$A$504,C448)=0,"Facture introuvable","OK"),"Facture introuvable"))</f>
        <v/>
      </c>
    </row>
    <row r="449">
      <c r="A449" s="23" t="n"/>
      <c r="B449" s="22" t="n"/>
      <c r="C449" s="22" t="n"/>
      <c r="D449" s="30">
        <f>IF(C449="","",IFERROR(VLOOKUP(C449,'Factures'!$A$5:$C$504,3,FALSE),""))</f>
        <v/>
      </c>
      <c r="E449" s="22" t="n"/>
      <c r="F449" s="22" t="n"/>
      <c r="G449" s="25" t="n"/>
      <c r="H449" s="24" t="n"/>
      <c r="I449" s="30">
        <f>IF(C449="","",IFERROR(IF(COUNTIF('Factures'!$A$5:$A$504,C449)=0,"Facture introuvable","OK"),"Facture introuvable"))</f>
        <v/>
      </c>
    </row>
    <row r="450">
      <c r="A450" s="23" t="n"/>
      <c r="B450" s="22" t="n"/>
      <c r="C450" s="22" t="n"/>
      <c r="D450" s="30">
        <f>IF(C450="","",IFERROR(VLOOKUP(C450,'Factures'!$A$5:$C$504,3,FALSE),""))</f>
        <v/>
      </c>
      <c r="E450" s="22" t="n"/>
      <c r="F450" s="22" t="n"/>
      <c r="G450" s="25" t="n"/>
      <c r="H450" s="24" t="n"/>
      <c r="I450" s="30">
        <f>IF(C450="","",IFERROR(IF(COUNTIF('Factures'!$A$5:$A$504,C450)=0,"Facture introuvable","OK"),"Facture introuvable"))</f>
        <v/>
      </c>
    </row>
    <row r="451">
      <c r="A451" s="23" t="n"/>
      <c r="B451" s="22" t="n"/>
      <c r="C451" s="22" t="n"/>
      <c r="D451" s="30">
        <f>IF(C451="","",IFERROR(VLOOKUP(C451,'Factures'!$A$5:$C$504,3,FALSE),""))</f>
        <v/>
      </c>
      <c r="E451" s="22" t="n"/>
      <c r="F451" s="22" t="n"/>
      <c r="G451" s="25" t="n"/>
      <c r="H451" s="24" t="n"/>
      <c r="I451" s="30">
        <f>IF(C451="","",IFERROR(IF(COUNTIF('Factures'!$A$5:$A$504,C451)=0,"Facture introuvable","OK"),"Facture introuvable"))</f>
        <v/>
      </c>
    </row>
    <row r="452">
      <c r="A452" s="23" t="n"/>
      <c r="B452" s="22" t="n"/>
      <c r="C452" s="22" t="n"/>
      <c r="D452" s="30">
        <f>IF(C452="","",IFERROR(VLOOKUP(C452,'Factures'!$A$5:$C$504,3,FALSE),""))</f>
        <v/>
      </c>
      <c r="E452" s="22" t="n"/>
      <c r="F452" s="22" t="n"/>
      <c r="G452" s="25" t="n"/>
      <c r="H452" s="24" t="n"/>
      <c r="I452" s="30">
        <f>IF(C452="","",IFERROR(IF(COUNTIF('Factures'!$A$5:$A$504,C452)=0,"Facture introuvable","OK"),"Facture introuvable"))</f>
        <v/>
      </c>
    </row>
    <row r="453">
      <c r="A453" s="23" t="n"/>
      <c r="B453" s="22" t="n"/>
      <c r="C453" s="22" t="n"/>
      <c r="D453" s="30">
        <f>IF(C453="","",IFERROR(VLOOKUP(C453,'Factures'!$A$5:$C$504,3,FALSE),""))</f>
        <v/>
      </c>
      <c r="E453" s="22" t="n"/>
      <c r="F453" s="22" t="n"/>
      <c r="G453" s="25" t="n"/>
      <c r="H453" s="24" t="n"/>
      <c r="I453" s="30">
        <f>IF(C453="","",IFERROR(IF(COUNTIF('Factures'!$A$5:$A$504,C453)=0,"Facture introuvable","OK"),"Facture introuvable"))</f>
        <v/>
      </c>
    </row>
    <row r="454">
      <c r="A454" s="23" t="n"/>
      <c r="B454" s="22" t="n"/>
      <c r="C454" s="22" t="n"/>
      <c r="D454" s="30">
        <f>IF(C454="","",IFERROR(VLOOKUP(C454,'Factures'!$A$5:$C$504,3,FALSE),""))</f>
        <v/>
      </c>
      <c r="E454" s="22" t="n"/>
      <c r="F454" s="22" t="n"/>
      <c r="G454" s="25" t="n"/>
      <c r="H454" s="24" t="n"/>
      <c r="I454" s="30">
        <f>IF(C454="","",IFERROR(IF(COUNTIF('Factures'!$A$5:$A$504,C454)=0,"Facture introuvable","OK"),"Facture introuvable"))</f>
        <v/>
      </c>
    </row>
    <row r="455">
      <c r="A455" s="23" t="n"/>
      <c r="B455" s="22" t="n"/>
      <c r="C455" s="22" t="n"/>
      <c r="D455" s="30">
        <f>IF(C455="","",IFERROR(VLOOKUP(C455,'Factures'!$A$5:$C$504,3,FALSE),""))</f>
        <v/>
      </c>
      <c r="E455" s="22" t="n"/>
      <c r="F455" s="22" t="n"/>
      <c r="G455" s="25" t="n"/>
      <c r="H455" s="24" t="n"/>
      <c r="I455" s="30">
        <f>IF(C455="","",IFERROR(IF(COUNTIF('Factures'!$A$5:$A$504,C455)=0,"Facture introuvable","OK"),"Facture introuvable"))</f>
        <v/>
      </c>
    </row>
    <row r="456">
      <c r="A456" s="23" t="n"/>
      <c r="B456" s="22" t="n"/>
      <c r="C456" s="22" t="n"/>
      <c r="D456" s="30">
        <f>IF(C456="","",IFERROR(VLOOKUP(C456,'Factures'!$A$5:$C$504,3,FALSE),""))</f>
        <v/>
      </c>
      <c r="E456" s="22" t="n"/>
      <c r="F456" s="22" t="n"/>
      <c r="G456" s="25" t="n"/>
      <c r="H456" s="24" t="n"/>
      <c r="I456" s="30">
        <f>IF(C456="","",IFERROR(IF(COUNTIF('Factures'!$A$5:$A$504,C456)=0,"Facture introuvable","OK"),"Facture introuvable"))</f>
        <v/>
      </c>
    </row>
    <row r="457">
      <c r="A457" s="23" t="n"/>
      <c r="B457" s="22" t="n"/>
      <c r="C457" s="22" t="n"/>
      <c r="D457" s="30">
        <f>IF(C457="","",IFERROR(VLOOKUP(C457,'Factures'!$A$5:$C$504,3,FALSE),""))</f>
        <v/>
      </c>
      <c r="E457" s="22" t="n"/>
      <c r="F457" s="22" t="n"/>
      <c r="G457" s="25" t="n"/>
      <c r="H457" s="24" t="n"/>
      <c r="I457" s="30">
        <f>IF(C457="","",IFERROR(IF(COUNTIF('Factures'!$A$5:$A$504,C457)=0,"Facture introuvable","OK"),"Facture introuvable"))</f>
        <v/>
      </c>
    </row>
    <row r="458">
      <c r="A458" s="23" t="n"/>
      <c r="B458" s="22" t="n"/>
      <c r="C458" s="22" t="n"/>
      <c r="D458" s="30">
        <f>IF(C458="","",IFERROR(VLOOKUP(C458,'Factures'!$A$5:$C$504,3,FALSE),""))</f>
        <v/>
      </c>
      <c r="E458" s="22" t="n"/>
      <c r="F458" s="22" t="n"/>
      <c r="G458" s="25" t="n"/>
      <c r="H458" s="24" t="n"/>
      <c r="I458" s="30">
        <f>IF(C458="","",IFERROR(IF(COUNTIF('Factures'!$A$5:$A$504,C458)=0,"Facture introuvable","OK"),"Facture introuvable"))</f>
        <v/>
      </c>
    </row>
    <row r="459">
      <c r="A459" s="23" t="n"/>
      <c r="B459" s="22" t="n"/>
      <c r="C459" s="22" t="n"/>
      <c r="D459" s="30">
        <f>IF(C459="","",IFERROR(VLOOKUP(C459,'Factures'!$A$5:$C$504,3,FALSE),""))</f>
        <v/>
      </c>
      <c r="E459" s="22" t="n"/>
      <c r="F459" s="22" t="n"/>
      <c r="G459" s="25" t="n"/>
      <c r="H459" s="24" t="n"/>
      <c r="I459" s="30">
        <f>IF(C459="","",IFERROR(IF(COUNTIF('Factures'!$A$5:$A$504,C459)=0,"Facture introuvable","OK"),"Facture introuvable"))</f>
        <v/>
      </c>
    </row>
    <row r="460">
      <c r="A460" s="23" t="n"/>
      <c r="B460" s="22" t="n"/>
      <c r="C460" s="22" t="n"/>
      <c r="D460" s="30">
        <f>IF(C460="","",IFERROR(VLOOKUP(C460,'Factures'!$A$5:$C$504,3,FALSE),""))</f>
        <v/>
      </c>
      <c r="E460" s="22" t="n"/>
      <c r="F460" s="22" t="n"/>
      <c r="G460" s="25" t="n"/>
      <c r="H460" s="24" t="n"/>
      <c r="I460" s="30">
        <f>IF(C460="","",IFERROR(IF(COUNTIF('Factures'!$A$5:$A$504,C460)=0,"Facture introuvable","OK"),"Facture introuvable"))</f>
        <v/>
      </c>
    </row>
    <row r="461">
      <c r="A461" s="23" t="n"/>
      <c r="B461" s="22" t="n"/>
      <c r="C461" s="22" t="n"/>
      <c r="D461" s="30">
        <f>IF(C461="","",IFERROR(VLOOKUP(C461,'Factures'!$A$5:$C$504,3,FALSE),""))</f>
        <v/>
      </c>
      <c r="E461" s="22" t="n"/>
      <c r="F461" s="22" t="n"/>
      <c r="G461" s="25" t="n"/>
      <c r="H461" s="24" t="n"/>
      <c r="I461" s="30">
        <f>IF(C461="","",IFERROR(IF(COUNTIF('Factures'!$A$5:$A$504,C461)=0,"Facture introuvable","OK"),"Facture introuvable"))</f>
        <v/>
      </c>
    </row>
    <row r="462">
      <c r="A462" s="23" t="n"/>
      <c r="B462" s="22" t="n"/>
      <c r="C462" s="22" t="n"/>
      <c r="D462" s="30">
        <f>IF(C462="","",IFERROR(VLOOKUP(C462,'Factures'!$A$5:$C$504,3,FALSE),""))</f>
        <v/>
      </c>
      <c r="E462" s="22" t="n"/>
      <c r="F462" s="22" t="n"/>
      <c r="G462" s="25" t="n"/>
      <c r="H462" s="24" t="n"/>
      <c r="I462" s="30">
        <f>IF(C462="","",IFERROR(IF(COUNTIF('Factures'!$A$5:$A$504,C462)=0,"Facture introuvable","OK"),"Facture introuvable"))</f>
        <v/>
      </c>
    </row>
    <row r="463">
      <c r="A463" s="23" t="n"/>
      <c r="B463" s="22" t="n"/>
      <c r="C463" s="22" t="n"/>
      <c r="D463" s="30">
        <f>IF(C463="","",IFERROR(VLOOKUP(C463,'Factures'!$A$5:$C$504,3,FALSE),""))</f>
        <v/>
      </c>
      <c r="E463" s="22" t="n"/>
      <c r="F463" s="22" t="n"/>
      <c r="G463" s="25" t="n"/>
      <c r="H463" s="24" t="n"/>
      <c r="I463" s="30">
        <f>IF(C463="","",IFERROR(IF(COUNTIF('Factures'!$A$5:$A$504,C463)=0,"Facture introuvable","OK"),"Facture introuvable"))</f>
        <v/>
      </c>
    </row>
    <row r="464">
      <c r="A464" s="23" t="n"/>
      <c r="B464" s="22" t="n"/>
      <c r="C464" s="22" t="n"/>
      <c r="D464" s="30">
        <f>IF(C464="","",IFERROR(VLOOKUP(C464,'Factures'!$A$5:$C$504,3,FALSE),""))</f>
        <v/>
      </c>
      <c r="E464" s="22" t="n"/>
      <c r="F464" s="22" t="n"/>
      <c r="G464" s="25" t="n"/>
      <c r="H464" s="24" t="n"/>
      <c r="I464" s="30">
        <f>IF(C464="","",IFERROR(IF(COUNTIF('Factures'!$A$5:$A$504,C464)=0,"Facture introuvable","OK"),"Facture introuvable"))</f>
        <v/>
      </c>
    </row>
    <row r="465">
      <c r="A465" s="23" t="n"/>
      <c r="B465" s="22" t="n"/>
      <c r="C465" s="22" t="n"/>
      <c r="D465" s="30">
        <f>IF(C465="","",IFERROR(VLOOKUP(C465,'Factures'!$A$5:$C$504,3,FALSE),""))</f>
        <v/>
      </c>
      <c r="E465" s="22" t="n"/>
      <c r="F465" s="22" t="n"/>
      <c r="G465" s="25" t="n"/>
      <c r="H465" s="24" t="n"/>
      <c r="I465" s="30">
        <f>IF(C465="","",IFERROR(IF(COUNTIF('Factures'!$A$5:$A$504,C465)=0,"Facture introuvable","OK"),"Facture introuvable"))</f>
        <v/>
      </c>
    </row>
    <row r="466">
      <c r="A466" s="23" t="n"/>
      <c r="B466" s="22" t="n"/>
      <c r="C466" s="22" t="n"/>
      <c r="D466" s="30">
        <f>IF(C466="","",IFERROR(VLOOKUP(C466,'Factures'!$A$5:$C$504,3,FALSE),""))</f>
        <v/>
      </c>
      <c r="E466" s="22" t="n"/>
      <c r="F466" s="22" t="n"/>
      <c r="G466" s="25" t="n"/>
      <c r="H466" s="24" t="n"/>
      <c r="I466" s="30">
        <f>IF(C466="","",IFERROR(IF(COUNTIF('Factures'!$A$5:$A$504,C466)=0,"Facture introuvable","OK"),"Facture introuvable"))</f>
        <v/>
      </c>
    </row>
    <row r="467">
      <c r="A467" s="23" t="n"/>
      <c r="B467" s="22" t="n"/>
      <c r="C467" s="22" t="n"/>
      <c r="D467" s="30">
        <f>IF(C467="","",IFERROR(VLOOKUP(C467,'Factures'!$A$5:$C$504,3,FALSE),""))</f>
        <v/>
      </c>
      <c r="E467" s="22" t="n"/>
      <c r="F467" s="22" t="n"/>
      <c r="G467" s="25" t="n"/>
      <c r="H467" s="24" t="n"/>
      <c r="I467" s="30">
        <f>IF(C467="","",IFERROR(IF(COUNTIF('Factures'!$A$5:$A$504,C467)=0,"Facture introuvable","OK"),"Facture introuvable"))</f>
        <v/>
      </c>
    </row>
    <row r="468">
      <c r="A468" s="23" t="n"/>
      <c r="B468" s="22" t="n"/>
      <c r="C468" s="22" t="n"/>
      <c r="D468" s="30">
        <f>IF(C468="","",IFERROR(VLOOKUP(C468,'Factures'!$A$5:$C$504,3,FALSE),""))</f>
        <v/>
      </c>
      <c r="E468" s="22" t="n"/>
      <c r="F468" s="22" t="n"/>
      <c r="G468" s="25" t="n"/>
      <c r="H468" s="24" t="n"/>
      <c r="I468" s="30">
        <f>IF(C468="","",IFERROR(IF(COUNTIF('Factures'!$A$5:$A$504,C468)=0,"Facture introuvable","OK"),"Facture introuvable"))</f>
        <v/>
      </c>
    </row>
    <row r="469">
      <c r="A469" s="23" t="n"/>
      <c r="B469" s="22" t="n"/>
      <c r="C469" s="22" t="n"/>
      <c r="D469" s="30">
        <f>IF(C469="","",IFERROR(VLOOKUP(C469,'Factures'!$A$5:$C$504,3,FALSE),""))</f>
        <v/>
      </c>
      <c r="E469" s="22" t="n"/>
      <c r="F469" s="22" t="n"/>
      <c r="G469" s="25" t="n"/>
      <c r="H469" s="24" t="n"/>
      <c r="I469" s="30">
        <f>IF(C469="","",IFERROR(IF(COUNTIF('Factures'!$A$5:$A$504,C469)=0,"Facture introuvable","OK"),"Facture introuvable"))</f>
        <v/>
      </c>
    </row>
    <row r="470">
      <c r="A470" s="23" t="n"/>
      <c r="B470" s="22" t="n"/>
      <c r="C470" s="22" t="n"/>
      <c r="D470" s="30">
        <f>IF(C470="","",IFERROR(VLOOKUP(C470,'Factures'!$A$5:$C$504,3,FALSE),""))</f>
        <v/>
      </c>
      <c r="E470" s="22" t="n"/>
      <c r="F470" s="22" t="n"/>
      <c r="G470" s="25" t="n"/>
      <c r="H470" s="24" t="n"/>
      <c r="I470" s="30">
        <f>IF(C470="","",IFERROR(IF(COUNTIF('Factures'!$A$5:$A$504,C470)=0,"Facture introuvable","OK"),"Facture introuvable"))</f>
        <v/>
      </c>
    </row>
    <row r="471">
      <c r="A471" s="23" t="n"/>
      <c r="B471" s="22" t="n"/>
      <c r="C471" s="22" t="n"/>
      <c r="D471" s="30">
        <f>IF(C471="","",IFERROR(VLOOKUP(C471,'Factures'!$A$5:$C$504,3,FALSE),""))</f>
        <v/>
      </c>
      <c r="E471" s="22" t="n"/>
      <c r="F471" s="22" t="n"/>
      <c r="G471" s="25" t="n"/>
      <c r="H471" s="24" t="n"/>
      <c r="I471" s="30">
        <f>IF(C471="","",IFERROR(IF(COUNTIF('Factures'!$A$5:$A$504,C471)=0,"Facture introuvable","OK"),"Facture introuvable"))</f>
        <v/>
      </c>
    </row>
    <row r="472">
      <c r="A472" s="23" t="n"/>
      <c r="B472" s="22" t="n"/>
      <c r="C472" s="22" t="n"/>
      <c r="D472" s="30">
        <f>IF(C472="","",IFERROR(VLOOKUP(C472,'Factures'!$A$5:$C$504,3,FALSE),""))</f>
        <v/>
      </c>
      <c r="E472" s="22" t="n"/>
      <c r="F472" s="22" t="n"/>
      <c r="G472" s="25" t="n"/>
      <c r="H472" s="24" t="n"/>
      <c r="I472" s="30">
        <f>IF(C472="","",IFERROR(IF(COUNTIF('Factures'!$A$5:$A$504,C472)=0,"Facture introuvable","OK"),"Facture introuvable"))</f>
        <v/>
      </c>
    </row>
    <row r="473">
      <c r="A473" s="23" t="n"/>
      <c r="B473" s="22" t="n"/>
      <c r="C473" s="22" t="n"/>
      <c r="D473" s="30">
        <f>IF(C473="","",IFERROR(VLOOKUP(C473,'Factures'!$A$5:$C$504,3,FALSE),""))</f>
        <v/>
      </c>
      <c r="E473" s="22" t="n"/>
      <c r="F473" s="22" t="n"/>
      <c r="G473" s="25" t="n"/>
      <c r="H473" s="24" t="n"/>
      <c r="I473" s="30">
        <f>IF(C473="","",IFERROR(IF(COUNTIF('Factures'!$A$5:$A$504,C473)=0,"Facture introuvable","OK"),"Facture introuvable"))</f>
        <v/>
      </c>
    </row>
    <row r="474">
      <c r="A474" s="23" t="n"/>
      <c r="B474" s="22" t="n"/>
      <c r="C474" s="22" t="n"/>
      <c r="D474" s="30">
        <f>IF(C474="","",IFERROR(VLOOKUP(C474,'Factures'!$A$5:$C$504,3,FALSE),""))</f>
        <v/>
      </c>
      <c r="E474" s="22" t="n"/>
      <c r="F474" s="22" t="n"/>
      <c r="G474" s="25" t="n"/>
      <c r="H474" s="24" t="n"/>
      <c r="I474" s="30">
        <f>IF(C474="","",IFERROR(IF(COUNTIF('Factures'!$A$5:$A$504,C474)=0,"Facture introuvable","OK"),"Facture introuvable"))</f>
        <v/>
      </c>
    </row>
    <row r="475">
      <c r="A475" s="23" t="n"/>
      <c r="B475" s="22" t="n"/>
      <c r="C475" s="22" t="n"/>
      <c r="D475" s="30">
        <f>IF(C475="","",IFERROR(VLOOKUP(C475,'Factures'!$A$5:$C$504,3,FALSE),""))</f>
        <v/>
      </c>
      <c r="E475" s="22" t="n"/>
      <c r="F475" s="22" t="n"/>
      <c r="G475" s="25" t="n"/>
      <c r="H475" s="24" t="n"/>
      <c r="I475" s="30">
        <f>IF(C475="","",IFERROR(IF(COUNTIF('Factures'!$A$5:$A$504,C475)=0,"Facture introuvable","OK"),"Facture introuvable"))</f>
        <v/>
      </c>
    </row>
    <row r="476">
      <c r="A476" s="23" t="n"/>
      <c r="B476" s="22" t="n"/>
      <c r="C476" s="22" t="n"/>
      <c r="D476" s="30">
        <f>IF(C476="","",IFERROR(VLOOKUP(C476,'Factures'!$A$5:$C$504,3,FALSE),""))</f>
        <v/>
      </c>
      <c r="E476" s="22" t="n"/>
      <c r="F476" s="22" t="n"/>
      <c r="G476" s="25" t="n"/>
      <c r="H476" s="24" t="n"/>
      <c r="I476" s="30">
        <f>IF(C476="","",IFERROR(IF(COUNTIF('Factures'!$A$5:$A$504,C476)=0,"Facture introuvable","OK"),"Facture introuvable"))</f>
        <v/>
      </c>
    </row>
    <row r="477">
      <c r="A477" s="23" t="n"/>
      <c r="B477" s="22" t="n"/>
      <c r="C477" s="22" t="n"/>
      <c r="D477" s="30">
        <f>IF(C477="","",IFERROR(VLOOKUP(C477,'Factures'!$A$5:$C$504,3,FALSE),""))</f>
        <v/>
      </c>
      <c r="E477" s="22" t="n"/>
      <c r="F477" s="22" t="n"/>
      <c r="G477" s="25" t="n"/>
      <c r="H477" s="24" t="n"/>
      <c r="I477" s="30">
        <f>IF(C477="","",IFERROR(IF(COUNTIF('Factures'!$A$5:$A$504,C477)=0,"Facture introuvable","OK"),"Facture introuvable"))</f>
        <v/>
      </c>
    </row>
    <row r="478">
      <c r="A478" s="23" t="n"/>
      <c r="B478" s="22" t="n"/>
      <c r="C478" s="22" t="n"/>
      <c r="D478" s="30">
        <f>IF(C478="","",IFERROR(VLOOKUP(C478,'Factures'!$A$5:$C$504,3,FALSE),""))</f>
        <v/>
      </c>
      <c r="E478" s="22" t="n"/>
      <c r="F478" s="22" t="n"/>
      <c r="G478" s="25" t="n"/>
      <c r="H478" s="24" t="n"/>
      <c r="I478" s="30">
        <f>IF(C478="","",IFERROR(IF(COUNTIF('Factures'!$A$5:$A$504,C478)=0,"Facture introuvable","OK"),"Facture introuvable"))</f>
        <v/>
      </c>
    </row>
    <row r="479">
      <c r="A479" s="23" t="n"/>
      <c r="B479" s="22" t="n"/>
      <c r="C479" s="22" t="n"/>
      <c r="D479" s="30">
        <f>IF(C479="","",IFERROR(VLOOKUP(C479,'Factures'!$A$5:$C$504,3,FALSE),""))</f>
        <v/>
      </c>
      <c r="E479" s="22" t="n"/>
      <c r="F479" s="22" t="n"/>
      <c r="G479" s="25" t="n"/>
      <c r="H479" s="24" t="n"/>
      <c r="I479" s="30">
        <f>IF(C479="","",IFERROR(IF(COUNTIF('Factures'!$A$5:$A$504,C479)=0,"Facture introuvable","OK"),"Facture introuvable"))</f>
        <v/>
      </c>
    </row>
    <row r="480">
      <c r="A480" s="23" t="n"/>
      <c r="B480" s="22" t="n"/>
      <c r="C480" s="22" t="n"/>
      <c r="D480" s="30">
        <f>IF(C480="","",IFERROR(VLOOKUP(C480,'Factures'!$A$5:$C$504,3,FALSE),""))</f>
        <v/>
      </c>
      <c r="E480" s="22" t="n"/>
      <c r="F480" s="22" t="n"/>
      <c r="G480" s="25" t="n"/>
      <c r="H480" s="24" t="n"/>
      <c r="I480" s="30">
        <f>IF(C480="","",IFERROR(IF(COUNTIF('Factures'!$A$5:$A$504,C480)=0,"Facture introuvable","OK"),"Facture introuvable"))</f>
        <v/>
      </c>
    </row>
    <row r="481">
      <c r="A481" s="23" t="n"/>
      <c r="B481" s="22" t="n"/>
      <c r="C481" s="22" t="n"/>
      <c r="D481" s="30">
        <f>IF(C481="","",IFERROR(VLOOKUP(C481,'Factures'!$A$5:$C$504,3,FALSE),""))</f>
        <v/>
      </c>
      <c r="E481" s="22" t="n"/>
      <c r="F481" s="22" t="n"/>
      <c r="G481" s="25" t="n"/>
      <c r="H481" s="24" t="n"/>
      <c r="I481" s="30">
        <f>IF(C481="","",IFERROR(IF(COUNTIF('Factures'!$A$5:$A$504,C481)=0,"Facture introuvable","OK"),"Facture introuvable"))</f>
        <v/>
      </c>
    </row>
    <row r="482">
      <c r="A482" s="23" t="n"/>
      <c r="B482" s="22" t="n"/>
      <c r="C482" s="22" t="n"/>
      <c r="D482" s="30">
        <f>IF(C482="","",IFERROR(VLOOKUP(C482,'Factures'!$A$5:$C$504,3,FALSE),""))</f>
        <v/>
      </c>
      <c r="E482" s="22" t="n"/>
      <c r="F482" s="22" t="n"/>
      <c r="G482" s="25" t="n"/>
      <c r="H482" s="24" t="n"/>
      <c r="I482" s="30">
        <f>IF(C482="","",IFERROR(IF(COUNTIF('Factures'!$A$5:$A$504,C482)=0,"Facture introuvable","OK"),"Facture introuvable"))</f>
        <v/>
      </c>
    </row>
    <row r="483">
      <c r="A483" s="23" t="n"/>
      <c r="B483" s="22" t="n"/>
      <c r="C483" s="22" t="n"/>
      <c r="D483" s="30">
        <f>IF(C483="","",IFERROR(VLOOKUP(C483,'Factures'!$A$5:$C$504,3,FALSE),""))</f>
        <v/>
      </c>
      <c r="E483" s="22" t="n"/>
      <c r="F483" s="22" t="n"/>
      <c r="G483" s="25" t="n"/>
      <c r="H483" s="24" t="n"/>
      <c r="I483" s="30">
        <f>IF(C483="","",IFERROR(IF(COUNTIF('Factures'!$A$5:$A$504,C483)=0,"Facture introuvable","OK"),"Facture introuvable"))</f>
        <v/>
      </c>
    </row>
    <row r="484">
      <c r="A484" s="23" t="n"/>
      <c r="B484" s="22" t="n"/>
      <c r="C484" s="22" t="n"/>
      <c r="D484" s="30">
        <f>IF(C484="","",IFERROR(VLOOKUP(C484,'Factures'!$A$5:$C$504,3,FALSE),""))</f>
        <v/>
      </c>
      <c r="E484" s="22" t="n"/>
      <c r="F484" s="22" t="n"/>
      <c r="G484" s="25" t="n"/>
      <c r="H484" s="24" t="n"/>
      <c r="I484" s="30">
        <f>IF(C484="","",IFERROR(IF(COUNTIF('Factures'!$A$5:$A$504,C484)=0,"Facture introuvable","OK"),"Facture introuvable"))</f>
        <v/>
      </c>
    </row>
    <row r="485">
      <c r="A485" s="23" t="n"/>
      <c r="B485" s="22" t="n"/>
      <c r="C485" s="22" t="n"/>
      <c r="D485" s="30">
        <f>IF(C485="","",IFERROR(VLOOKUP(C485,'Factures'!$A$5:$C$504,3,FALSE),""))</f>
        <v/>
      </c>
      <c r="E485" s="22" t="n"/>
      <c r="F485" s="22" t="n"/>
      <c r="G485" s="25" t="n"/>
      <c r="H485" s="24" t="n"/>
      <c r="I485" s="30">
        <f>IF(C485="","",IFERROR(IF(COUNTIF('Factures'!$A$5:$A$504,C485)=0,"Facture introuvable","OK"),"Facture introuvable"))</f>
        <v/>
      </c>
    </row>
    <row r="486">
      <c r="A486" s="23" t="n"/>
      <c r="B486" s="22" t="n"/>
      <c r="C486" s="22" t="n"/>
      <c r="D486" s="30">
        <f>IF(C486="","",IFERROR(VLOOKUP(C486,'Factures'!$A$5:$C$504,3,FALSE),""))</f>
        <v/>
      </c>
      <c r="E486" s="22" t="n"/>
      <c r="F486" s="22" t="n"/>
      <c r="G486" s="25" t="n"/>
      <c r="H486" s="24" t="n"/>
      <c r="I486" s="30">
        <f>IF(C486="","",IFERROR(IF(COUNTIF('Factures'!$A$5:$A$504,C486)=0,"Facture introuvable","OK"),"Facture introuvable"))</f>
        <v/>
      </c>
    </row>
    <row r="487">
      <c r="A487" s="23" t="n"/>
      <c r="B487" s="22" t="n"/>
      <c r="C487" s="22" t="n"/>
      <c r="D487" s="30">
        <f>IF(C487="","",IFERROR(VLOOKUP(C487,'Factures'!$A$5:$C$504,3,FALSE),""))</f>
        <v/>
      </c>
      <c r="E487" s="22" t="n"/>
      <c r="F487" s="22" t="n"/>
      <c r="G487" s="25" t="n"/>
      <c r="H487" s="24" t="n"/>
      <c r="I487" s="30">
        <f>IF(C487="","",IFERROR(IF(COUNTIF('Factures'!$A$5:$A$504,C487)=0,"Facture introuvable","OK"),"Facture introuvable"))</f>
        <v/>
      </c>
    </row>
    <row r="488">
      <c r="A488" s="23" t="n"/>
      <c r="B488" s="22" t="n"/>
      <c r="C488" s="22" t="n"/>
      <c r="D488" s="30">
        <f>IF(C488="","",IFERROR(VLOOKUP(C488,'Factures'!$A$5:$C$504,3,FALSE),""))</f>
        <v/>
      </c>
      <c r="E488" s="22" t="n"/>
      <c r="F488" s="22" t="n"/>
      <c r="G488" s="25" t="n"/>
      <c r="H488" s="24" t="n"/>
      <c r="I488" s="30">
        <f>IF(C488="","",IFERROR(IF(COUNTIF('Factures'!$A$5:$A$504,C488)=0,"Facture introuvable","OK"),"Facture introuvable"))</f>
        <v/>
      </c>
    </row>
    <row r="489">
      <c r="A489" s="23" t="n"/>
      <c r="B489" s="22" t="n"/>
      <c r="C489" s="22" t="n"/>
      <c r="D489" s="30">
        <f>IF(C489="","",IFERROR(VLOOKUP(C489,'Factures'!$A$5:$C$504,3,FALSE),""))</f>
        <v/>
      </c>
      <c r="E489" s="22" t="n"/>
      <c r="F489" s="22" t="n"/>
      <c r="G489" s="25" t="n"/>
      <c r="H489" s="24" t="n"/>
      <c r="I489" s="30">
        <f>IF(C489="","",IFERROR(IF(COUNTIF('Factures'!$A$5:$A$504,C489)=0,"Facture introuvable","OK"),"Facture introuvable"))</f>
        <v/>
      </c>
    </row>
    <row r="490">
      <c r="A490" s="23" t="n"/>
      <c r="B490" s="22" t="n"/>
      <c r="C490" s="22" t="n"/>
      <c r="D490" s="30">
        <f>IF(C490="","",IFERROR(VLOOKUP(C490,'Factures'!$A$5:$C$504,3,FALSE),""))</f>
        <v/>
      </c>
      <c r="E490" s="22" t="n"/>
      <c r="F490" s="22" t="n"/>
      <c r="G490" s="25" t="n"/>
      <c r="H490" s="24" t="n"/>
      <c r="I490" s="30">
        <f>IF(C490="","",IFERROR(IF(COUNTIF('Factures'!$A$5:$A$504,C490)=0,"Facture introuvable","OK"),"Facture introuvable"))</f>
        <v/>
      </c>
    </row>
    <row r="491">
      <c r="A491" s="23" t="n"/>
      <c r="B491" s="22" t="n"/>
      <c r="C491" s="22" t="n"/>
      <c r="D491" s="30">
        <f>IF(C491="","",IFERROR(VLOOKUP(C491,'Factures'!$A$5:$C$504,3,FALSE),""))</f>
        <v/>
      </c>
      <c r="E491" s="22" t="n"/>
      <c r="F491" s="22" t="n"/>
      <c r="G491" s="25" t="n"/>
      <c r="H491" s="24" t="n"/>
      <c r="I491" s="30">
        <f>IF(C491="","",IFERROR(IF(COUNTIF('Factures'!$A$5:$A$504,C491)=0,"Facture introuvable","OK"),"Facture introuvable"))</f>
        <v/>
      </c>
    </row>
    <row r="492">
      <c r="A492" s="23" t="n"/>
      <c r="B492" s="22" t="n"/>
      <c r="C492" s="22" t="n"/>
      <c r="D492" s="30">
        <f>IF(C492="","",IFERROR(VLOOKUP(C492,'Factures'!$A$5:$C$504,3,FALSE),""))</f>
        <v/>
      </c>
      <c r="E492" s="22" t="n"/>
      <c r="F492" s="22" t="n"/>
      <c r="G492" s="25" t="n"/>
      <c r="H492" s="24" t="n"/>
      <c r="I492" s="30">
        <f>IF(C492="","",IFERROR(IF(COUNTIF('Factures'!$A$5:$A$504,C492)=0,"Facture introuvable","OK"),"Facture introuvable"))</f>
        <v/>
      </c>
    </row>
    <row r="493">
      <c r="A493" s="23" t="n"/>
      <c r="B493" s="22" t="n"/>
      <c r="C493" s="22" t="n"/>
      <c r="D493" s="30">
        <f>IF(C493="","",IFERROR(VLOOKUP(C493,'Factures'!$A$5:$C$504,3,FALSE),""))</f>
        <v/>
      </c>
      <c r="E493" s="22" t="n"/>
      <c r="F493" s="22" t="n"/>
      <c r="G493" s="25" t="n"/>
      <c r="H493" s="24" t="n"/>
      <c r="I493" s="30">
        <f>IF(C493="","",IFERROR(IF(COUNTIF('Factures'!$A$5:$A$504,C493)=0,"Facture introuvable","OK"),"Facture introuvable"))</f>
        <v/>
      </c>
    </row>
    <row r="494">
      <c r="A494" s="23" t="n"/>
      <c r="B494" s="22" t="n"/>
      <c r="C494" s="22" t="n"/>
      <c r="D494" s="30">
        <f>IF(C494="","",IFERROR(VLOOKUP(C494,'Factures'!$A$5:$C$504,3,FALSE),""))</f>
        <v/>
      </c>
      <c r="E494" s="22" t="n"/>
      <c r="F494" s="22" t="n"/>
      <c r="G494" s="25" t="n"/>
      <c r="H494" s="24" t="n"/>
      <c r="I494" s="30">
        <f>IF(C494="","",IFERROR(IF(COUNTIF('Factures'!$A$5:$A$504,C494)=0,"Facture introuvable","OK"),"Facture introuvable"))</f>
        <v/>
      </c>
    </row>
    <row r="495">
      <c r="A495" s="23" t="n"/>
      <c r="B495" s="22" t="n"/>
      <c r="C495" s="22" t="n"/>
      <c r="D495" s="30">
        <f>IF(C495="","",IFERROR(VLOOKUP(C495,'Factures'!$A$5:$C$504,3,FALSE),""))</f>
        <v/>
      </c>
      <c r="E495" s="22" t="n"/>
      <c r="F495" s="22" t="n"/>
      <c r="G495" s="25" t="n"/>
      <c r="H495" s="24" t="n"/>
      <c r="I495" s="30">
        <f>IF(C495="","",IFERROR(IF(COUNTIF('Factures'!$A$5:$A$504,C495)=0,"Facture introuvable","OK"),"Facture introuvable"))</f>
        <v/>
      </c>
    </row>
    <row r="496">
      <c r="A496" s="23" t="n"/>
      <c r="B496" s="22" t="n"/>
      <c r="C496" s="22" t="n"/>
      <c r="D496" s="30">
        <f>IF(C496="","",IFERROR(VLOOKUP(C496,'Factures'!$A$5:$C$504,3,FALSE),""))</f>
        <v/>
      </c>
      <c r="E496" s="22" t="n"/>
      <c r="F496" s="22" t="n"/>
      <c r="G496" s="25" t="n"/>
      <c r="H496" s="24" t="n"/>
      <c r="I496" s="30">
        <f>IF(C496="","",IFERROR(IF(COUNTIF('Factures'!$A$5:$A$504,C496)=0,"Facture introuvable","OK"),"Facture introuvable"))</f>
        <v/>
      </c>
    </row>
    <row r="497">
      <c r="A497" s="23" t="n"/>
      <c r="B497" s="22" t="n"/>
      <c r="C497" s="22" t="n"/>
      <c r="D497" s="30">
        <f>IF(C497="","",IFERROR(VLOOKUP(C497,'Factures'!$A$5:$C$504,3,FALSE),""))</f>
        <v/>
      </c>
      <c r="E497" s="22" t="n"/>
      <c r="F497" s="22" t="n"/>
      <c r="G497" s="25" t="n"/>
      <c r="H497" s="24" t="n"/>
      <c r="I497" s="30">
        <f>IF(C497="","",IFERROR(IF(COUNTIF('Factures'!$A$5:$A$504,C497)=0,"Facture introuvable","OK"),"Facture introuvable"))</f>
        <v/>
      </c>
    </row>
    <row r="498">
      <c r="A498" s="23" t="n"/>
      <c r="B498" s="22" t="n"/>
      <c r="C498" s="22" t="n"/>
      <c r="D498" s="30">
        <f>IF(C498="","",IFERROR(VLOOKUP(C498,'Factures'!$A$5:$C$504,3,FALSE),""))</f>
        <v/>
      </c>
      <c r="E498" s="22" t="n"/>
      <c r="F498" s="22" t="n"/>
      <c r="G498" s="25" t="n"/>
      <c r="H498" s="24" t="n"/>
      <c r="I498" s="30">
        <f>IF(C498="","",IFERROR(IF(COUNTIF('Factures'!$A$5:$A$504,C498)=0,"Facture introuvable","OK"),"Facture introuvable"))</f>
        <v/>
      </c>
    </row>
    <row r="499">
      <c r="A499" s="23" t="n"/>
      <c r="B499" s="22" t="n"/>
      <c r="C499" s="22" t="n"/>
      <c r="D499" s="30">
        <f>IF(C499="","",IFERROR(VLOOKUP(C499,'Factures'!$A$5:$C$504,3,FALSE),""))</f>
        <v/>
      </c>
      <c r="E499" s="22" t="n"/>
      <c r="F499" s="22" t="n"/>
      <c r="G499" s="25" t="n"/>
      <c r="H499" s="24" t="n"/>
      <c r="I499" s="30">
        <f>IF(C499="","",IFERROR(IF(COUNTIF('Factures'!$A$5:$A$504,C499)=0,"Facture introuvable","OK"),"Facture introuvable"))</f>
        <v/>
      </c>
    </row>
    <row r="500">
      <c r="A500" s="23" t="n"/>
      <c r="B500" s="22" t="n"/>
      <c r="C500" s="22" t="n"/>
      <c r="D500" s="30">
        <f>IF(C500="","",IFERROR(VLOOKUP(C500,'Factures'!$A$5:$C$504,3,FALSE),""))</f>
        <v/>
      </c>
      <c r="E500" s="22" t="n"/>
      <c r="F500" s="22" t="n"/>
      <c r="G500" s="25" t="n"/>
      <c r="H500" s="24" t="n"/>
      <c r="I500" s="30">
        <f>IF(C500="","",IFERROR(IF(COUNTIF('Factures'!$A$5:$A$504,C500)=0,"Facture introuvable","OK"),"Facture introuvable"))</f>
        <v/>
      </c>
    </row>
    <row r="501">
      <c r="A501" s="23" t="n"/>
      <c r="B501" s="22" t="n"/>
      <c r="C501" s="22" t="n"/>
      <c r="D501" s="30">
        <f>IF(C501="","",IFERROR(VLOOKUP(C501,'Factures'!$A$5:$C$504,3,FALSE),""))</f>
        <v/>
      </c>
      <c r="E501" s="22" t="n"/>
      <c r="F501" s="22" t="n"/>
      <c r="G501" s="25" t="n"/>
      <c r="H501" s="24" t="n"/>
      <c r="I501" s="30">
        <f>IF(C501="","",IFERROR(IF(COUNTIF('Factures'!$A$5:$A$504,C501)=0,"Facture introuvable","OK"),"Facture introuvable"))</f>
        <v/>
      </c>
    </row>
    <row r="502">
      <c r="A502" s="23" t="n"/>
      <c r="B502" s="22" t="n"/>
      <c r="C502" s="22" t="n"/>
      <c r="D502" s="30">
        <f>IF(C502="","",IFERROR(VLOOKUP(C502,'Factures'!$A$5:$C$504,3,FALSE),""))</f>
        <v/>
      </c>
      <c r="E502" s="22" t="n"/>
      <c r="F502" s="22" t="n"/>
      <c r="G502" s="25" t="n"/>
      <c r="H502" s="24" t="n"/>
      <c r="I502" s="30">
        <f>IF(C502="","",IFERROR(IF(COUNTIF('Factures'!$A$5:$A$504,C502)=0,"Facture introuvable","OK"),"Facture introuvable"))</f>
        <v/>
      </c>
    </row>
    <row r="503">
      <c r="A503" s="23" t="n"/>
      <c r="B503" s="22" t="n"/>
      <c r="C503" s="22" t="n"/>
      <c r="D503" s="30">
        <f>IF(C503="","",IFERROR(VLOOKUP(C503,'Factures'!$A$5:$C$504,3,FALSE),""))</f>
        <v/>
      </c>
      <c r="E503" s="22" t="n"/>
      <c r="F503" s="22" t="n"/>
      <c r="G503" s="25" t="n"/>
      <c r="H503" s="24" t="n"/>
      <c r="I503" s="30">
        <f>IF(C503="","",IFERROR(IF(COUNTIF('Factures'!$A$5:$A$504,C503)=0,"Facture introuvable","OK"),"Facture introuvable"))</f>
        <v/>
      </c>
    </row>
    <row r="504">
      <c r="A504" s="23" t="n"/>
      <c r="B504" s="22" t="n"/>
      <c r="C504" s="22" t="n"/>
      <c r="D504" s="30">
        <f>IF(C504="","",IFERROR(VLOOKUP(C504,'Factures'!$A$5:$C$504,3,FALSE),""))</f>
        <v/>
      </c>
      <c r="E504" s="22" t="n"/>
      <c r="F504" s="22" t="n"/>
      <c r="G504" s="25" t="n"/>
      <c r="H504" s="24" t="n"/>
      <c r="I504" s="30">
        <f>IF(C504="","",IFERROR(IF(COUNTIF('Factures'!$A$5:$A$504,C504)=0,"Facture introuvable","OK"),"Facture introuvable"))</f>
        <v/>
      </c>
    </row>
  </sheetData>
  <conditionalFormatting sqref="I5:I504">
    <cfRule type="expression" priority="1" dxfId="0">
      <formula>$I5="OK"</formula>
    </cfRule>
    <cfRule type="expression" priority="2" dxfId="2">
      <formula>$I5="Facture introuvable"</formula>
    </cfRule>
  </conditionalFormatting>
  <conditionalFormatting sqref="G5:G504">
    <cfRule type="expression" priority="3" dxfId="2">
      <formula>AND($G5&gt;0,$G5&gt;IFERROR(VLOOKUP($C5,'Factures'!$A$5:$J$504,10,FALSE),0))</formula>
    </cfRule>
  </conditionalFormatting>
  <dataValidations count="5">
    <dataValidation sqref="A5:A504" showErrorMessage="1" showInputMessage="1" allowBlank="1" errorTitle="Date invalide" error="Saisir une date valide." promptTitle="Date de paiement" prompt="Saisir une date valide au format AAAA-MM-JJ." type="date" operator="between">
      <formula1>DATE(1900,1,1)</formula1>
      <formula2>DATE(2100,12,31)</formula2>
    </dataValidation>
    <dataValidation sqref="B5:B504" showErrorMessage="1" showInputMessage="1" allowBlank="1" errorTitle="Numéro requis" error="Le numéro de paiement ne peut pas être vide." promptTitle="Numéro de paiement" prompt="Saisir un numéro de paiement." type="custom">
      <formula1>LEN(B5)&gt;0</formula1>
    </dataValidation>
    <dataValidation sqref="C5:C504" showErrorMessage="1" showInputMessage="1" allowBlank="1" errorTitle="Facture invalide" error="Choisir un numéro de facture dans le registre." promptTitle="Numéro de facture" prompt="Choisir le numéro de facture correspondant." type="list">
      <formula1>='Factures'!$A$5:$A$504</formula1>
    </dataValidation>
    <dataValidation sqref="E5:E504" showErrorMessage="1" showInputMessage="1" allowBlank="1" errorTitle="Mode invalide" error="Choisir une valeur dans la liste." promptTitle="Mode de paiement" prompt="Choisir un mode de paiement." type="list">
      <formula1>='Paramètres'!$D$3:$D$8</formula1>
    </dataValidation>
    <dataValidation sqref="G5:G504" showErrorMessage="1" showInputMessage="1" allowBlank="1" errorTitle="Montant invalide" error="Le montant reçu doit être supérieur à zéro." promptTitle="Montant reçu" prompt="Saisir un montant supérieur à zéro." type="decimal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" customWidth="1" min="3" max="3"/>
    <col width="23" customWidth="1" min="4" max="4"/>
    <col width="3" customWidth="1" min="5" max="5"/>
    <col width="25" customWidth="1" min="6" max="6"/>
    <col width="3" customWidth="1" min="7" max="7"/>
    <col width="28" customWidth="1" min="8" max="8"/>
    <col width="3" customWidth="1" min="9" max="9"/>
    <col width="25" customWidth="1" min="10" max="10"/>
  </cols>
  <sheetData>
    <row r="1" ht="24" customHeight="1">
      <c r="A1" s="1" t="inlineStr">
        <is>
          <t>Informations de l’entreprise</t>
        </is>
      </c>
    </row>
    <row r="2">
      <c r="D2" s="7" t="inlineStr">
        <is>
          <t>Modes de paiement</t>
        </is>
      </c>
      <c r="F2" s="7" t="inlineStr">
        <is>
          <t>Statuts de paiement</t>
        </is>
      </c>
      <c r="H2" s="7" t="inlineStr">
        <is>
          <t>Catégories de facturation</t>
        </is>
      </c>
      <c r="J2" s="7" t="inlineStr">
        <is>
          <t>Province ou territoire</t>
        </is>
      </c>
    </row>
    <row r="3">
      <c r="A3" s="31" t="inlineStr">
        <is>
          <t>Nom de l’entreprise</t>
        </is>
      </c>
      <c r="B3" s="24" t="inlineStr">
        <is>
          <t>Services Nordik inc.</t>
        </is>
      </c>
      <c r="D3" s="31" t="inlineStr">
        <is>
          <t>Virement bancaire</t>
        </is>
      </c>
      <c r="F3" s="31" t="inlineStr">
        <is>
          <t>Payée</t>
        </is>
      </c>
      <c r="H3" s="31" t="inlineStr">
        <is>
          <t>Services professionnels</t>
        </is>
      </c>
      <c r="J3" s="31" t="inlineStr">
        <is>
          <t>Québec</t>
        </is>
      </c>
    </row>
    <row r="4">
      <c r="A4" s="31" t="inlineStr">
        <is>
          <t>Nom commercial</t>
        </is>
      </c>
      <c r="B4" s="24" t="inlineStr">
        <is>
          <t>Services Nordik inc.</t>
        </is>
      </c>
      <c r="D4" s="32" t="inlineStr">
        <is>
          <t>Carte de crédit</t>
        </is>
      </c>
      <c r="F4" s="32" t="inlineStr">
        <is>
          <t>Partiellement payée</t>
        </is>
      </c>
      <c r="H4" s="32" t="inlineStr">
        <is>
          <t>Consultation</t>
        </is>
      </c>
      <c r="J4" s="32" t="inlineStr">
        <is>
          <t>Ontario</t>
        </is>
      </c>
    </row>
    <row r="5">
      <c r="A5" s="31" t="inlineStr">
        <is>
          <t>Adresse</t>
        </is>
      </c>
      <c r="B5" s="24" t="inlineStr">
        <is>
          <t>1250, rue Saint-Paul Ouest, Montréal (Québec) H3C 1H9</t>
        </is>
      </c>
      <c r="D5" s="31" t="inlineStr">
        <is>
          <t>Chèque</t>
        </is>
      </c>
      <c r="F5" s="31" t="inlineStr">
        <is>
          <t>À venir</t>
        </is>
      </c>
      <c r="H5" s="31" t="inlineStr">
        <is>
          <t>Vente de produits</t>
        </is>
      </c>
      <c r="J5" s="31" t="inlineStr">
        <is>
          <t>Nouveau-Brunswick</t>
        </is>
      </c>
    </row>
    <row r="6">
      <c r="A6" s="31" t="inlineStr">
        <is>
          <t>Téléphone</t>
        </is>
      </c>
      <c r="B6" s="24" t="inlineStr">
        <is>
          <t>514 555-0187</t>
        </is>
      </c>
      <c r="D6" s="32" t="inlineStr">
        <is>
          <t>Comptant</t>
        </is>
      </c>
      <c r="F6" s="32" t="inlineStr">
        <is>
          <t>Échue</t>
        </is>
      </c>
      <c r="H6" s="32" t="inlineStr">
        <is>
          <t>Entretien</t>
        </is>
      </c>
      <c r="J6" s="32" t="inlineStr">
        <is>
          <t>Colombie-Britannique</t>
        </is>
      </c>
    </row>
    <row r="7">
      <c r="A7" s="31" t="inlineStr">
        <is>
          <t>Courriel</t>
        </is>
      </c>
      <c r="B7" s="24" t="inlineStr">
        <is>
          <t>comptabilite@servicesnordik.ca</t>
        </is>
      </c>
      <c r="D7" s="31" t="inlineStr">
        <is>
          <t>Dépôt direct</t>
        </is>
      </c>
      <c r="F7" s="31" t="inlineStr">
        <is>
          <t>En retard</t>
        </is>
      </c>
      <c r="H7" s="31" t="inlineStr">
        <is>
          <t>Formation</t>
        </is>
      </c>
      <c r="J7" s="31" t="inlineStr">
        <is>
          <t>Autre</t>
        </is>
      </c>
    </row>
    <row r="8">
      <c r="A8" s="31" t="inlineStr">
        <is>
          <t>Numéro TPS</t>
        </is>
      </c>
      <c r="B8" s="24" t="inlineStr">
        <is>
          <t>12345 6789 RT0001</t>
        </is>
      </c>
      <c r="D8" s="32" t="inlineStr">
        <is>
          <t>Autre</t>
        </is>
      </c>
      <c r="F8" s="32" t="inlineStr">
        <is>
          <t>Annulée</t>
        </is>
      </c>
      <c r="H8" s="32" t="inlineStr">
        <is>
          <t>Autre</t>
        </is>
      </c>
    </row>
    <row r="9">
      <c r="A9" s="31" t="inlineStr">
        <is>
          <t>Numéro TVQ</t>
        </is>
      </c>
      <c r="B9" s="24" t="inlineStr">
        <is>
          <t>1234567890 TQ0001</t>
        </is>
      </c>
    </row>
    <row r="11">
      <c r="A11" s="33" t="inlineStr">
        <is>
          <t>Paramètres de facturation</t>
        </is>
      </c>
      <c r="B11" s="34" t="n"/>
    </row>
    <row r="13">
      <c r="A13" s="31" t="inlineStr">
        <is>
          <t>Taux TPS</t>
        </is>
      </c>
      <c r="B13" s="35" t="n">
        <v>0.05</v>
      </c>
    </row>
    <row r="14">
      <c r="A14" s="31" t="inlineStr">
        <is>
          <t>Taux TVQ</t>
        </is>
      </c>
      <c r="B14" s="36" t="n">
        <v>0.09975000000000001</v>
      </c>
    </row>
    <row r="15">
      <c r="A15" s="31" t="inlineStr">
        <is>
          <t>Délai de paiement par défaut (jours)</t>
        </is>
      </c>
      <c r="B15" s="37" t="n">
        <v>30</v>
      </c>
    </row>
    <row r="16">
      <c r="A16" s="31" t="inlineStr">
        <is>
          <t>Seuil d’alerte avant échéance (jours)</t>
        </is>
      </c>
      <c r="B16" s="37" t="n">
        <v>7</v>
      </c>
    </row>
    <row r="17">
      <c r="A17" s="31" t="inlineStr">
        <is>
          <t>Année de suivi</t>
        </is>
      </c>
      <c r="B17" s="37" t="n">
        <v>2026</v>
      </c>
    </row>
    <row r="19" ht="32" customHeight="1">
      <c r="A19" s="38" t="inlineStr">
        <is>
          <t>Vérifiez les taux de taxes applicables à votre entreprise et à vos fournitures. Les taux peuvent être modifiés au besoin.</t>
        </is>
      </c>
    </row>
  </sheetData>
  <dataValidations count="3">
    <dataValidation sqref="B13:B14" showErrorMessage="1" showInputMessage="1" allowBlank="0" errorTitle="Taux invalide" error="Le taux doit être compris entre 0 et 1." promptTitle="Taux de TPS" prompt="Saisir un taux entre 0 et 1." type="decimal" operator="between">
      <formula1>0</formula1>
      <formula2>1</formula2>
    </dataValidation>
    <dataValidation sqref="B15:B16" showErrorMessage="1" showInputMessage="1" allowBlank="0" errorTitle="Délai invalide" error="Le délai doit être compris entre 0 et 365 jours." promptTitle="Délai" prompt="Saisir un nombre entier entre 0 et 365." type="whole" operator="between">
      <formula1>0</formula1>
      <formula2>365</formula2>
    </dataValidation>
    <dataValidation sqref="B17" showErrorMessage="1" showInputMessage="1" allowBlank="0" errorTitle="Année invalide" error="L’année doit être comprise entre 2000 et 2100." promptTitle="Année de suivi" prompt="Saisir une année entre 2000 et 2100." type="whole" operator="between">
      <formula1>2000</formula1>
      <formula2>2100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2026-08-26T23:23:51Z</dcterms:created>
  <dcterms:modified xmlns:dcterms="http://purl.org/dc/terms/" xmlns:xsi="http://www.w3.org/2001/XMLSchema-instance" xsi:type="dcterms:W3CDTF">2026-08-26T23:23:51Z</dcterms:modified>
</cp:coreProperties>
</file>