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Paramèt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$-fr-CA];[Red]-#,##0.00 [$$-fr-CA]"/>
    <numFmt numFmtId="166" formatCode="0.00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FFFFFF"/>
      <sz val="10"/>
    </font>
    <font>
      <name val="Calibri"/>
      <b val="1"/>
      <color rgb="001F1F1F"/>
      <sz val="10"/>
    </font>
    <font>
      <name val="Calibri"/>
      <color rgb="001F1F1F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b val="1"/>
      <color rgb="00C73939"/>
      <sz val="10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2D6A9F"/>
      </patternFill>
    </fill>
    <fill>
      <patternFill patternType="solid">
        <fgColor rgb="00EAF2F8"/>
      </patternFill>
    </fill>
    <fill>
      <patternFill patternType="solid">
        <fgColor rgb="00FFF4D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6" fillId="6" borderId="1" applyAlignment="1" pivotButton="0" quotePrefix="0" xfId="0">
      <alignment horizontal="left" vertical="center" wrapText="1"/>
    </xf>
    <xf numFmtId="165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center" wrapText="1"/>
    </xf>
    <xf numFmtId="165" fontId="7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164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right" vertical="center"/>
    </xf>
    <xf numFmtId="9" fontId="4" fillId="5" borderId="1" applyAlignment="1" pivotButton="0" quotePrefix="0" xfId="0">
      <alignment horizontal="center" vertical="center" wrapText="1"/>
    </xf>
    <xf numFmtId="166" fontId="4" fillId="5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9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7"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color rgb="001F1F1F"/>
        <sz val="10"/>
      </font>
      <fill>
        <patternFill patternType="solid">
          <fgColor rgb="00F2F2F2"/>
        </patternFill>
      </fill>
    </dxf>
    <dxf>
      <font>
        <name val="Calibri"/>
        <b val="1"/>
        <color rgb="00FFFFFF"/>
        <sz val="10"/>
      </font>
      <fill>
        <patternFill patternType="solid">
          <fgColor rgb="00147D64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  <dxf>
      <font>
        <name val="Calibri"/>
        <color rgb="00666666"/>
        <sz val="10"/>
      </font>
      <fill>
        <patternFill patternType="solid">
          <fgColor rgb="00F2F2F2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TPS et TVQ — période sélectionnée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bord'!E20</f>
            </strRef>
          </tx>
          <spPr>
            <a:solidFill xmlns:a="http://schemas.openxmlformats.org/drawingml/2006/main">
              <a:srgbClr val="2D6A9F"/>
            </a:solidFill>
            <a:ln xmlns:a="http://schemas.openxmlformats.org/drawingml/2006/main">
              <a:prstDash val="solid"/>
            </a:ln>
          </spPr>
          <cat>
            <numRef>
              <f>'Tableau de bord'!$D$21:$D$22</f>
            </numRef>
          </cat>
          <val>
            <numRef>
              <f>'Tableau de bord'!$E$21:$E$22</f>
            </numRef>
          </val>
        </ser>
        <ser>
          <idx val="1"/>
          <order val="1"/>
          <tx>
            <strRef>
              <f>'Tableau de bord'!F20</f>
            </strRef>
          </tx>
          <spPr>
            <a:solidFill xmlns:a="http://schemas.openxmlformats.org/drawingml/2006/main">
              <a:srgbClr val="147D64"/>
            </a:solidFill>
            <a:ln xmlns:a="http://schemas.openxmlformats.org/drawingml/2006/main">
              <a:prstDash val="solid"/>
            </a:ln>
          </spPr>
          <cat>
            <numRef>
              <f>'Tableau de bord'!$D$21:$D$22</f>
            </numRef>
          </cat>
          <val>
            <numRef>
              <f>'Tableau de bord'!$F$21:$F$22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Taxe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($)</a:t>
                </a:r>
              </a:p>
            </rich>
          </tx>
        </title>
        <numFmt formatCode="#,##0.00 [$$-fr-CA];[Red]-#,##0.00 [$$-fr-CA]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Transactions" displayName="tblTransactions" ref="A4:U104" headerRowCount="1">
  <autoFilter ref="A4:U104"/>
  <tableColumns count="21">
    <tableColumn id="1" name="Date"/>
    <tableColumn id="2" name="Référence"/>
    <tableColumn id="3" name="Sens"/>
    <tableColumn id="4" name="Client ou fournisseur"/>
    <tableColumn id="5" name="Description"/>
    <tableColumn id="6" name="Catégorie"/>
    <tableColumn id="7" name="Traitement fiscal"/>
    <tableColumn id="8" name="Montant avant taxes"/>
    <tableColumn id="9" name="Taux TPS"/>
    <tableColumn id="10" name="TPS facturée ou payée"/>
    <tableColumn id="11" name="Taux TVQ"/>
    <tableColumn id="12" name="TVQ facturée ou payée"/>
    <tableColumn id="13" name="% récupérable TPS"/>
    <tableColumn id="14" name="% récupérable TVQ"/>
    <tableColumn id="15" name="CTI TPS réclamable"/>
    <tableColumn id="16" name="RTI TVQ réclamable"/>
    <tableColumn id="17" name="Ajustement TPS"/>
    <tableColumn id="18" name="Ajustement TVQ"/>
    <tableColumn id="19" name="Période de déclaration"/>
    <tableColumn id="20" name="Statut"/>
    <tableColumn id="21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TauxTaxes" displayName="tblTauxTaxes" ref="A4:D6" headerRowCount="1">
  <autoFilter ref="A4:D6"/>
  <tableColumns count="4">
    <tableColumn id="1" name="Taxe"/>
    <tableColumn id="2" name="Taux"/>
    <tableColumn id="3" name="Description"/>
    <tableColumn id="4" name="Date de vérifica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eriodes" displayName="tblPeriodes" ref="F4:K104" headerRowCount="1">
  <autoFilter ref="F4:K104"/>
  <tableColumns count="6">
    <tableColumn id="6" name="Période de déclaration"/>
    <tableColumn id="7" name="Date de début"/>
    <tableColumn id="8" name="Date de fin"/>
    <tableColumn id="9" name="Échéance TPS — ARC"/>
    <tableColumn id="10" name="Échéance TVQ — Revenu Québec"/>
    <tableColumn id="11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table" Target="/xl/tables/table3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4" customWidth="1" min="3" max="3"/>
    <col width="30" customWidth="1" min="4" max="4"/>
    <col width="18" customWidth="1" min="5" max="5"/>
    <col width="18" customWidth="1" min="6" max="6"/>
  </cols>
  <sheetData>
    <row r="1">
      <c r="A1" s="1" t="inlineStr">
        <is>
          <t>Suivi des remises TPS et TVQ — Québec</t>
        </is>
      </c>
    </row>
    <row r="2">
      <c r="A2" s="2" t="inlineStr">
        <is>
          <t>Sommaire estimatif par période de déclaration</t>
        </is>
      </c>
    </row>
    <row r="3"/>
    <row r="4">
      <c r="A4" s="3" t="inlineStr">
        <is>
          <t>Période de déclaration sélectionnée</t>
        </is>
      </c>
      <c r="B4" s="4" t="inlineStr">
        <is>
          <t>2026-T1</t>
        </is>
      </c>
    </row>
    <row r="5">
      <c r="A5" s="3" t="inlineStr">
        <is>
          <t>Début de la période</t>
        </is>
      </c>
      <c r="B5" s="5">
        <f>IFERROR(VLOOKUP($B$4,'Paramètres'!$F$5:$K$104,2,FALSE),"")</f>
        <v/>
      </c>
    </row>
    <row r="6">
      <c r="A6" s="3" t="inlineStr">
        <is>
          <t>Fin de la période</t>
        </is>
      </c>
      <c r="B6" s="5">
        <f>IFERROR(VLOOKUP($B$4,'Paramètres'!$F$5:$K$104,3,FALSE),"")</f>
        <v/>
      </c>
    </row>
    <row r="7">
      <c r="A7" s="3" t="inlineStr">
        <is>
          <t>Échéance TPS — ARC</t>
        </is>
      </c>
      <c r="B7" s="5">
        <f>IFERROR(IF(VLOOKUP($B$4,'Paramètres'!$F$5:$K$104,4,FALSE)="","Non renseignée",VLOOKUP($B$4,'Paramètres'!$F$5:$K$104,4,FALSE)),"Période introuvable")</f>
        <v/>
      </c>
    </row>
    <row r="8">
      <c r="A8" s="3" t="inlineStr">
        <is>
          <t>Échéance TVQ — Revenu Québec</t>
        </is>
      </c>
      <c r="B8" s="5">
        <f>IFERROR(IF(VLOOKUP($B$4,'Paramètres'!$F$5:$K$104,5,FALSE)="","Non renseignée",VLOOKUP($B$4,'Paramètres'!$F$5:$K$104,5,FALSE)),"Période introuvable")</f>
        <v/>
      </c>
    </row>
    <row r="9"/>
    <row r="10">
      <c r="A10" s="6" t="inlineStr">
        <is>
          <t>Sommaire des remises estimatives</t>
        </is>
      </c>
      <c r="B10" s="7" t="n"/>
      <c r="D10" s="6" t="inlineStr">
        <is>
          <t>Contrôles de qualité</t>
        </is>
      </c>
      <c r="E10" s="7" t="n"/>
    </row>
    <row r="11">
      <c r="A11" s="8" t="inlineStr">
        <is>
          <t>TPS facturée sur les ventes</t>
        </is>
      </c>
      <c r="B11" s="9">
        <f>IFERROR(SUMIFS('Transactions'!$J$5:$J$104,'Transactions'!$S$5:$S$104,$B$4,'Transactions'!$C$5:$C$104,"Vente",'Transactions'!$T$5:$T$104,"À inclure"),0)</f>
        <v/>
      </c>
      <c r="D11" s="8" t="inlineStr">
        <is>
          <t>Transactions incluses dans la période</t>
        </is>
      </c>
      <c r="E11" s="10">
        <f>IFERROR(COUNTIFS('Transactions'!$S$5:$S$104,$B$4,'Transactions'!$T$5:$T$104,"À inclure"),0)</f>
        <v/>
      </c>
    </row>
    <row r="12">
      <c r="A12" s="8" t="inlineStr">
        <is>
          <t>Moins : CTI de TPS réclamables</t>
        </is>
      </c>
      <c r="B12" s="9">
        <f>IFERROR(SUMIFS('Transactions'!$O$5:$O$104,'Transactions'!$S$5:$S$104,$B$4,'Transactions'!$T$5:$T$104,"À inclure"),0)</f>
        <v/>
      </c>
      <c r="D12" s="8" t="inlineStr">
        <is>
          <t>Transactions exclues dans la période</t>
        </is>
      </c>
      <c r="E12" s="10">
        <f>IFERROR(COUNTIFS('Transactions'!$S$5:$S$104,$B$4,'Transactions'!$T$5:$T$104,"Exclu"),0)</f>
        <v/>
      </c>
    </row>
    <row r="13">
      <c r="A13" s="8" t="inlineStr">
        <is>
          <t>Plus ou moins : ajustements TPS</t>
        </is>
      </c>
      <c r="B13" s="9">
        <f>IFERROR(SUMIFS('Transactions'!$Q$5:$Q$104,'Transactions'!$S$5:$S$104,$B$4,'Transactions'!$T$5:$T$104,"À inclure"),0)</f>
        <v/>
      </c>
      <c r="D13" s="8" t="inlineStr">
        <is>
          <t>Transactions incluses sans période</t>
        </is>
      </c>
      <c r="E13" s="10">
        <f>IFERROR(COUNTIFS('Transactions'!$T$5:$T$104,"À inclure",'Transactions'!$S$5:$S$104,""),0)</f>
        <v/>
      </c>
    </row>
    <row r="14">
      <c r="A14" s="11" t="inlineStr">
        <is>
          <t>Solde TPS estimatif</t>
        </is>
      </c>
      <c r="B14" s="12">
        <f>IFERROR(B11-B12+B13,0)</f>
        <v/>
      </c>
      <c r="D14" s="8" t="inlineStr">
        <is>
          <t>Transactions incluses sans référence</t>
        </is>
      </c>
      <c r="E14" s="10">
        <f>IFERROR(COUNTIFS('Transactions'!$T$5:$T$104,"À inclure",'Transactions'!$B$5:$B$104,""),0)</f>
        <v/>
      </c>
    </row>
    <row r="15">
      <c r="D15" s="8" t="inlineStr">
        <is>
          <t>Transactions incluses sans date</t>
        </is>
      </c>
      <c r="E15" s="10">
        <f>IFERROR(COUNTIFS('Transactions'!$T$5:$T$104,"À inclure",'Transactions'!$A$5:$A$104,""),0)</f>
        <v/>
      </c>
    </row>
    <row r="16">
      <c r="A16" s="8" t="inlineStr">
        <is>
          <t>TVQ facturée sur les ventes</t>
        </is>
      </c>
      <c r="B16" s="9">
        <f>IFERROR(SUMIFS('Transactions'!$L$5:$L$104,'Transactions'!$S$5:$S$104,$B$4,'Transactions'!$C$5:$C$104,"Vente",'Transactions'!$T$5:$T$104,"À inclure"),0)</f>
        <v/>
      </c>
      <c r="D16" s="8" t="inlineStr">
        <is>
          <t>Écart de contrôle du total net</t>
        </is>
      </c>
      <c r="E16" s="13">
        <f>IFERROR(B21-(B14+B19),0)</f>
        <v/>
      </c>
    </row>
    <row r="17">
      <c r="A17" s="8" t="inlineStr">
        <is>
          <t>Moins : RTI de TVQ réclamables</t>
        </is>
      </c>
      <c r="B17" s="9">
        <f>IFERROR(SUMIFS('Transactions'!$P$5:$P$104,'Transactions'!$S$5:$S$104,$B$4,'Transactions'!$T$5:$T$104,"À inclure"),0)</f>
        <v/>
      </c>
      <c r="D17" s="14" t="inlineStr">
        <is>
          <t>État final</t>
        </is>
      </c>
      <c r="E17" s="15">
        <f>IFERROR(IF(AND(E11&gt;0,E13=0,E14=0,E15=0,E16=0),"PRÊT À VALIDER","À CORRIGER"),"À CORRIGER")</f>
        <v/>
      </c>
    </row>
    <row r="18">
      <c r="A18" s="8" t="inlineStr">
        <is>
          <t>Plus ou moins : ajustements TVQ</t>
        </is>
      </c>
      <c r="B18" s="9">
        <f>IFERROR(SUMIFS('Transactions'!$R$5:$R$104,'Transactions'!$S$5:$S$104,$B$4,'Transactions'!$T$5:$T$104,"À inclure"),0)</f>
        <v/>
      </c>
    </row>
    <row r="19">
      <c r="A19" s="11" t="inlineStr">
        <is>
          <t>Solde TVQ estimatif</t>
        </is>
      </c>
      <c r="B19" s="12">
        <f>IFERROR(B16-B17+B18,0)</f>
        <v/>
      </c>
    </row>
    <row r="20">
      <c r="D20" s="16" t="inlineStr">
        <is>
          <t>Taxe</t>
        </is>
      </c>
      <c r="E20" s="16" t="inlineStr">
        <is>
          <t>Facturée / ajustée</t>
        </is>
      </c>
      <c r="F20" s="16" t="inlineStr">
        <is>
          <t>Crédits réclamables</t>
        </is>
      </c>
    </row>
    <row r="21">
      <c r="A21" s="11" t="inlineStr">
        <is>
          <t>Total net estimatif</t>
        </is>
      </c>
      <c r="B21" s="12">
        <f>IFERROR(B14+B19,0)</f>
        <v/>
      </c>
      <c r="D21" s="17" t="inlineStr">
        <is>
          <t>TPS</t>
        </is>
      </c>
      <c r="E21" s="18">
        <f>IFERROR($B$11+$B$13,0)</f>
        <v/>
      </c>
      <c r="F21" s="18">
        <f>IFERROR($B$12,0)</f>
        <v/>
      </c>
    </row>
    <row r="22">
      <c r="A22" s="11" t="inlineStr">
        <is>
          <t>Interprétation du solde</t>
        </is>
      </c>
      <c r="B22" s="15">
        <f>IFERROR(IF(B21&gt;0,"Montant estimatif à remettre",IF(B21&lt;0,"Crédit estimatif ou solde à récupérer","Aucun solde estimatif")),"À vérifier")</f>
        <v/>
      </c>
      <c r="D22" s="17" t="inlineStr">
        <is>
          <t>TVQ</t>
        </is>
      </c>
      <c r="E22" s="18">
        <f>IFERROR($B$16+$B$18,0)</f>
        <v/>
      </c>
      <c r="F22" s="18">
        <f>IFERROR($B$17,0)</f>
        <v/>
      </c>
    </row>
    <row r="23">
      <c r="B23">
        <f>""</f>
        <v/>
      </c>
      <c r="E23">
        <f>""</f>
        <v/>
      </c>
    </row>
    <row r="24">
      <c r="B24">
        <f>""</f>
        <v/>
      </c>
      <c r="E24">
        <f>""</f>
        <v/>
      </c>
    </row>
    <row r="25">
      <c r="B25">
        <f>""</f>
        <v/>
      </c>
      <c r="E25">
        <f>""</f>
        <v/>
      </c>
    </row>
    <row r="26">
      <c r="B26">
        <f>""</f>
        <v/>
      </c>
      <c r="E26">
        <f>""</f>
        <v/>
      </c>
    </row>
    <row r="27">
      <c r="B27">
        <f>""</f>
        <v/>
      </c>
      <c r="E27">
        <f>""</f>
        <v/>
      </c>
    </row>
    <row r="28">
      <c r="B28">
        <f>""</f>
        <v/>
      </c>
      <c r="E28">
        <f>""</f>
        <v/>
      </c>
    </row>
    <row r="29">
      <c r="B29">
        <f>""</f>
        <v/>
      </c>
      <c r="E29">
        <f>""</f>
        <v/>
      </c>
    </row>
    <row r="30">
      <c r="B30">
        <f>""</f>
        <v/>
      </c>
      <c r="E30">
        <f>""</f>
        <v/>
      </c>
    </row>
    <row r="31">
      <c r="B31">
        <f>""</f>
        <v/>
      </c>
      <c r="E31">
        <f>""</f>
        <v/>
      </c>
    </row>
    <row r="32">
      <c r="B32">
        <f>""</f>
        <v/>
      </c>
      <c r="E32">
        <f>""</f>
        <v/>
      </c>
    </row>
    <row r="33">
      <c r="B33">
        <f>""</f>
        <v/>
      </c>
      <c r="E33">
        <f>""</f>
        <v/>
      </c>
    </row>
    <row r="34">
      <c r="B34">
        <f>""</f>
        <v/>
      </c>
      <c r="E34">
        <f>""</f>
        <v/>
      </c>
    </row>
    <row r="35">
      <c r="B35">
        <f>""</f>
        <v/>
      </c>
      <c r="E35">
        <f>""</f>
        <v/>
      </c>
    </row>
    <row r="36">
      <c r="B36">
        <f>""</f>
        <v/>
      </c>
      <c r="E36">
        <f>""</f>
        <v/>
      </c>
    </row>
    <row r="37">
      <c r="B37">
        <f>""</f>
        <v/>
      </c>
      <c r="E37">
        <f>""</f>
        <v/>
      </c>
    </row>
    <row r="38">
      <c r="B38">
        <f>""</f>
        <v/>
      </c>
      <c r="E38">
        <f>""</f>
        <v/>
      </c>
    </row>
    <row r="39">
      <c r="B39">
        <f>""</f>
        <v/>
      </c>
      <c r="E39">
        <f>""</f>
        <v/>
      </c>
    </row>
    <row r="40">
      <c r="B40">
        <f>""</f>
        <v/>
      </c>
      <c r="E40">
        <f>""</f>
        <v/>
      </c>
    </row>
    <row r="41">
      <c r="B41">
        <f>""</f>
        <v/>
      </c>
      <c r="E41">
        <f>""</f>
        <v/>
      </c>
    </row>
    <row r="42">
      <c r="B42">
        <f>""</f>
        <v/>
      </c>
      <c r="E42">
        <f>""</f>
        <v/>
      </c>
    </row>
    <row r="43">
      <c r="B43">
        <f>""</f>
        <v/>
      </c>
      <c r="E43">
        <f>""</f>
        <v/>
      </c>
    </row>
    <row r="44">
      <c r="B44">
        <f>""</f>
        <v/>
      </c>
      <c r="E44">
        <f>""</f>
        <v/>
      </c>
    </row>
    <row r="45">
      <c r="B45">
        <f>""</f>
        <v/>
      </c>
      <c r="E45">
        <f>""</f>
        <v/>
      </c>
    </row>
    <row r="46">
      <c r="B46">
        <f>""</f>
        <v/>
      </c>
      <c r="E46">
        <f>""</f>
        <v/>
      </c>
    </row>
    <row r="47">
      <c r="B47">
        <f>""</f>
        <v/>
      </c>
      <c r="E47">
        <f>""</f>
        <v/>
      </c>
    </row>
    <row r="48">
      <c r="B48">
        <f>""</f>
        <v/>
      </c>
      <c r="E48">
        <f>""</f>
        <v/>
      </c>
    </row>
    <row r="49">
      <c r="B49">
        <f>""</f>
        <v/>
      </c>
      <c r="E49">
        <f>""</f>
        <v/>
      </c>
    </row>
    <row r="50">
      <c r="B50">
        <f>""</f>
        <v/>
      </c>
      <c r="E50">
        <f>""</f>
        <v/>
      </c>
    </row>
    <row r="51">
      <c r="B51">
        <f>""</f>
        <v/>
      </c>
      <c r="E51">
        <f>""</f>
        <v/>
      </c>
    </row>
    <row r="52">
      <c r="B52">
        <f>""</f>
        <v/>
      </c>
      <c r="E52">
        <f>""</f>
        <v/>
      </c>
    </row>
    <row r="53">
      <c r="B53">
        <f>""</f>
        <v/>
      </c>
      <c r="E53">
        <f>""</f>
        <v/>
      </c>
    </row>
    <row r="54">
      <c r="B54">
        <f>""</f>
        <v/>
      </c>
      <c r="E54">
        <f>""</f>
        <v/>
      </c>
    </row>
    <row r="55">
      <c r="B55">
        <f>""</f>
        <v/>
      </c>
      <c r="E55">
        <f>""</f>
        <v/>
      </c>
    </row>
    <row r="56">
      <c r="B56">
        <f>""</f>
        <v/>
      </c>
      <c r="E56">
        <f>""</f>
        <v/>
      </c>
    </row>
    <row r="57">
      <c r="B57">
        <f>""</f>
        <v/>
      </c>
      <c r="E57">
        <f>""</f>
        <v/>
      </c>
    </row>
    <row r="58">
      <c r="B58">
        <f>""</f>
        <v/>
      </c>
      <c r="E58">
        <f>""</f>
        <v/>
      </c>
    </row>
    <row r="59">
      <c r="B59">
        <f>""</f>
        <v/>
      </c>
      <c r="E59">
        <f>""</f>
        <v/>
      </c>
    </row>
    <row r="60">
      <c r="B60">
        <f>""</f>
        <v/>
      </c>
      <c r="E60">
        <f>""</f>
        <v/>
      </c>
    </row>
    <row r="61">
      <c r="B61">
        <f>""</f>
        <v/>
      </c>
      <c r="E61">
        <f>""</f>
        <v/>
      </c>
    </row>
    <row r="62">
      <c r="B62">
        <f>""</f>
        <v/>
      </c>
      <c r="E62">
        <f>""</f>
        <v/>
      </c>
    </row>
    <row r="63">
      <c r="B63">
        <f>""</f>
        <v/>
      </c>
      <c r="E63">
        <f>""</f>
        <v/>
      </c>
    </row>
    <row r="64">
      <c r="B64">
        <f>""</f>
        <v/>
      </c>
      <c r="E64">
        <f>""</f>
        <v/>
      </c>
    </row>
    <row r="65">
      <c r="B65">
        <f>""</f>
        <v/>
      </c>
      <c r="E65">
        <f>""</f>
        <v/>
      </c>
    </row>
    <row r="66">
      <c r="B66">
        <f>""</f>
        <v/>
      </c>
      <c r="E66">
        <f>""</f>
        <v/>
      </c>
    </row>
    <row r="67">
      <c r="B67">
        <f>""</f>
        <v/>
      </c>
      <c r="E67">
        <f>""</f>
        <v/>
      </c>
    </row>
    <row r="68">
      <c r="B68">
        <f>""</f>
        <v/>
      </c>
      <c r="E68">
        <f>""</f>
        <v/>
      </c>
    </row>
    <row r="69">
      <c r="B69">
        <f>""</f>
        <v/>
      </c>
      <c r="E69">
        <f>""</f>
        <v/>
      </c>
    </row>
    <row r="70">
      <c r="B70">
        <f>""</f>
        <v/>
      </c>
      <c r="E70">
        <f>""</f>
        <v/>
      </c>
    </row>
    <row r="71">
      <c r="B71">
        <f>""</f>
        <v/>
      </c>
      <c r="E71">
        <f>""</f>
        <v/>
      </c>
    </row>
    <row r="72">
      <c r="B72">
        <f>""</f>
        <v/>
      </c>
      <c r="E72">
        <f>""</f>
        <v/>
      </c>
    </row>
    <row r="73">
      <c r="B73">
        <f>""</f>
        <v/>
      </c>
      <c r="E73">
        <f>""</f>
        <v/>
      </c>
    </row>
    <row r="74">
      <c r="B74">
        <f>""</f>
        <v/>
      </c>
      <c r="E74">
        <f>""</f>
        <v/>
      </c>
    </row>
    <row r="75">
      <c r="B75">
        <f>""</f>
        <v/>
      </c>
      <c r="E75">
        <f>""</f>
        <v/>
      </c>
    </row>
    <row r="76">
      <c r="B76">
        <f>""</f>
        <v/>
      </c>
      <c r="E76">
        <f>""</f>
        <v/>
      </c>
    </row>
    <row r="77">
      <c r="B77">
        <f>""</f>
        <v/>
      </c>
      <c r="E77">
        <f>""</f>
        <v/>
      </c>
    </row>
    <row r="78">
      <c r="B78">
        <f>""</f>
        <v/>
      </c>
      <c r="E78">
        <f>""</f>
        <v/>
      </c>
    </row>
    <row r="79">
      <c r="B79">
        <f>""</f>
        <v/>
      </c>
      <c r="E79">
        <f>""</f>
        <v/>
      </c>
    </row>
    <row r="80">
      <c r="B80">
        <f>""</f>
        <v/>
      </c>
      <c r="E80">
        <f>""</f>
        <v/>
      </c>
    </row>
    <row r="81">
      <c r="B81">
        <f>""</f>
        <v/>
      </c>
      <c r="E81">
        <f>""</f>
        <v/>
      </c>
    </row>
    <row r="82">
      <c r="B82">
        <f>""</f>
        <v/>
      </c>
      <c r="E82">
        <f>""</f>
        <v/>
      </c>
    </row>
    <row r="83">
      <c r="B83">
        <f>""</f>
        <v/>
      </c>
      <c r="E83">
        <f>""</f>
        <v/>
      </c>
    </row>
    <row r="84">
      <c r="B84">
        <f>""</f>
        <v/>
      </c>
      <c r="E84">
        <f>""</f>
        <v/>
      </c>
    </row>
    <row r="85">
      <c r="B85">
        <f>""</f>
        <v/>
      </c>
      <c r="E85">
        <f>""</f>
        <v/>
      </c>
    </row>
    <row r="86">
      <c r="B86">
        <f>""</f>
        <v/>
      </c>
      <c r="E86">
        <f>""</f>
        <v/>
      </c>
    </row>
    <row r="87">
      <c r="B87">
        <f>""</f>
        <v/>
      </c>
      <c r="E87">
        <f>""</f>
        <v/>
      </c>
    </row>
    <row r="88">
      <c r="B88">
        <f>""</f>
        <v/>
      </c>
      <c r="E88">
        <f>""</f>
        <v/>
      </c>
    </row>
    <row r="89">
      <c r="B89">
        <f>""</f>
        <v/>
      </c>
      <c r="E89">
        <f>""</f>
        <v/>
      </c>
    </row>
    <row r="90">
      <c r="B90">
        <f>""</f>
        <v/>
      </c>
      <c r="E90">
        <f>""</f>
        <v/>
      </c>
    </row>
    <row r="91">
      <c r="B91">
        <f>""</f>
        <v/>
      </c>
      <c r="E91">
        <f>""</f>
        <v/>
      </c>
    </row>
    <row r="92">
      <c r="B92">
        <f>""</f>
        <v/>
      </c>
      <c r="E92">
        <f>""</f>
        <v/>
      </c>
    </row>
    <row r="93">
      <c r="B93">
        <f>""</f>
        <v/>
      </c>
      <c r="E93">
        <f>""</f>
        <v/>
      </c>
    </row>
    <row r="94">
      <c r="B94">
        <f>""</f>
        <v/>
      </c>
      <c r="E94">
        <f>""</f>
        <v/>
      </c>
    </row>
    <row r="95">
      <c r="B95">
        <f>""</f>
        <v/>
      </c>
      <c r="E95">
        <f>""</f>
        <v/>
      </c>
    </row>
    <row r="96">
      <c r="B96">
        <f>""</f>
        <v/>
      </c>
      <c r="E96">
        <f>""</f>
        <v/>
      </c>
    </row>
    <row r="97">
      <c r="B97">
        <f>""</f>
        <v/>
      </c>
      <c r="E97">
        <f>""</f>
        <v/>
      </c>
    </row>
    <row r="98">
      <c r="B98">
        <f>""</f>
        <v/>
      </c>
      <c r="E98">
        <f>""</f>
        <v/>
      </c>
    </row>
    <row r="99">
      <c r="B99">
        <f>""</f>
        <v/>
      </c>
      <c r="E99">
        <f>""</f>
        <v/>
      </c>
    </row>
    <row r="100">
      <c r="B100">
        <f>""</f>
        <v/>
      </c>
      <c r="E100">
        <f>""</f>
        <v/>
      </c>
    </row>
    <row r="101">
      <c r="B101">
        <f>""</f>
        <v/>
      </c>
      <c r="E101">
        <f>""</f>
        <v/>
      </c>
    </row>
  </sheetData>
  <mergeCells count="2">
    <mergeCell ref="A1:F1"/>
    <mergeCell ref="A2:F2"/>
  </mergeCells>
  <conditionalFormatting sqref="B14">
    <cfRule type="cellIs" priority="1" operator="greaterThan" dxfId="0">
      <formula>0</formula>
    </cfRule>
    <cfRule type="cellIs" priority="2" operator="lessThan" dxfId="1">
      <formula>0</formula>
    </cfRule>
    <cfRule type="cellIs" priority="3" operator="equal" dxfId="2">
      <formula>0</formula>
    </cfRule>
  </conditionalFormatting>
  <conditionalFormatting sqref="B19">
    <cfRule type="cellIs" priority="4" operator="greaterThan" dxfId="0">
      <formula>0</formula>
    </cfRule>
    <cfRule type="cellIs" priority="5" operator="lessThan" dxfId="1">
      <formula>0</formula>
    </cfRule>
    <cfRule type="cellIs" priority="6" operator="equal" dxfId="2">
      <formula>0</formula>
    </cfRule>
  </conditionalFormatting>
  <conditionalFormatting sqref="B21">
    <cfRule type="cellIs" priority="7" operator="greaterThan" dxfId="0">
      <formula>0</formula>
    </cfRule>
    <cfRule type="cellIs" priority="8" operator="lessThan" dxfId="1">
      <formula>0</formula>
    </cfRule>
    <cfRule type="cellIs" priority="9" operator="equal" dxfId="2">
      <formula>0</formula>
    </cfRule>
  </conditionalFormatting>
  <conditionalFormatting sqref="E17">
    <cfRule type="expression" priority="10" dxfId="3">
      <formula>E17="PRÊT À VALIDER"</formula>
    </cfRule>
    <cfRule type="expression" priority="11" dxfId="4">
      <formula>E17="À CORRIGER"</formula>
    </cfRule>
  </conditionalFormatting>
  <dataValidations count="1">
    <dataValidation sqref="B4" showErrorMessage="1" showInputMessage="1" allowBlank="0" promptTitle="Période de déclaration" prompt="Choisissez une période configurée dans la feuille Paramètres." type="list">
      <formula1>'Paramètres'!$F$5:$F$104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workbookViewId="0">
      <pane xSplit="4" ySplit="4" topLeftCell="E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6" customWidth="1" min="2" max="2"/>
    <col width="18" customWidth="1" min="3" max="3"/>
    <col width="28" customWidth="1" min="4" max="4"/>
    <col width="38" customWidth="1" min="5" max="5"/>
    <col width="25" customWidth="1" min="6" max="6"/>
    <col width="20" customWidth="1" min="7" max="7"/>
    <col width="18" customWidth="1" min="8" max="8"/>
    <col width="12" customWidth="1" min="9" max="9"/>
    <col width="19" customWidth="1" min="10" max="10"/>
    <col width="12" customWidth="1" min="11" max="11"/>
    <col width="19" customWidth="1" min="12" max="12"/>
    <col width="18" customWidth="1" min="13" max="13"/>
    <col width="18" customWidth="1" min="14" max="14"/>
    <col width="18" customWidth="1" min="15" max="15"/>
    <col width="18" customWidth="1" min="16" max="16"/>
    <col width="16" customWidth="1" min="17" max="17"/>
    <col width="16" customWidth="1" min="18" max="18"/>
    <col width="20" customWidth="1" min="19" max="19"/>
    <col width="14" customWidth="1" min="20" max="20"/>
    <col width="32" customWidth="1" min="21" max="21"/>
  </cols>
  <sheetData>
    <row r="1">
      <c r="A1" s="1" t="inlineStr">
        <is>
          <t>Registre des transactions TPS et TVQ</t>
        </is>
      </c>
    </row>
    <row r="2">
      <c r="A2" s="2" t="inlineStr">
        <is>
          <t>Saisir une ligne par facture, dépense, note de crédit ou ajustement applicable. Les cellules jaunes sont à remplir.</t>
        </is>
      </c>
    </row>
    <row r="4">
      <c r="A4" s="16" t="inlineStr">
        <is>
          <t>Date</t>
        </is>
      </c>
      <c r="B4" s="16" t="inlineStr">
        <is>
          <t>Référence</t>
        </is>
      </c>
      <c r="C4" s="16" t="inlineStr">
        <is>
          <t>Sens</t>
        </is>
      </c>
      <c r="D4" s="16" t="inlineStr">
        <is>
          <t>Client ou fournisseur</t>
        </is>
      </c>
      <c r="E4" s="16" t="inlineStr">
        <is>
          <t>Description</t>
        </is>
      </c>
      <c r="F4" s="16" t="inlineStr">
        <is>
          <t>Catégorie</t>
        </is>
      </c>
      <c r="G4" s="16" t="inlineStr">
        <is>
          <t>Traitement fiscal</t>
        </is>
      </c>
      <c r="H4" s="16" t="inlineStr">
        <is>
          <t>Montant avant taxes</t>
        </is>
      </c>
      <c r="I4" s="16" t="inlineStr">
        <is>
          <t>Taux TPS</t>
        </is>
      </c>
      <c r="J4" s="16" t="inlineStr">
        <is>
          <t>TPS facturée ou payée</t>
        </is>
      </c>
      <c r="K4" s="16" t="inlineStr">
        <is>
          <t>Taux TVQ</t>
        </is>
      </c>
      <c r="L4" s="16" t="inlineStr">
        <is>
          <t>TVQ facturée ou payée</t>
        </is>
      </c>
      <c r="M4" s="16" t="inlineStr">
        <is>
          <t>% récupérable TPS</t>
        </is>
      </c>
      <c r="N4" s="16" t="inlineStr">
        <is>
          <t>% récupérable TVQ</t>
        </is>
      </c>
      <c r="O4" s="16" t="inlineStr">
        <is>
          <t>CTI TPS réclamable</t>
        </is>
      </c>
      <c r="P4" s="16" t="inlineStr">
        <is>
          <t>RTI TVQ réclamable</t>
        </is>
      </c>
      <c r="Q4" s="16" t="inlineStr">
        <is>
          <t>Ajustement TPS</t>
        </is>
      </c>
      <c r="R4" s="16" t="inlineStr">
        <is>
          <t>Ajustement TVQ</t>
        </is>
      </c>
      <c r="S4" s="16" t="inlineStr">
        <is>
          <t>Période de déclaration</t>
        </is>
      </c>
      <c r="T4" s="16" t="inlineStr">
        <is>
          <t>Statut</t>
        </is>
      </c>
      <c r="U4" s="16" t="inlineStr">
        <is>
          <t>Notes</t>
        </is>
      </c>
    </row>
    <row r="5">
      <c r="A5" s="19" t="n">
        <v>46030</v>
      </c>
      <c r="B5" s="20" t="inlineStr">
        <is>
          <t>FAC-26001</t>
        </is>
      </c>
      <c r="C5" s="20" t="inlineStr">
        <is>
          <t>Vente</t>
        </is>
      </c>
      <c r="D5" s="20" t="inlineStr">
        <is>
          <t>Atelier Nordique inc.</t>
        </is>
      </c>
      <c r="E5" s="20" t="inlineStr">
        <is>
          <t>Services de consultation en gestion</t>
        </is>
      </c>
      <c r="F5" s="20" t="inlineStr">
        <is>
          <t>Services professionnels</t>
        </is>
      </c>
      <c r="G5" s="20" t="inlineStr">
        <is>
          <t>Taxable</t>
        </is>
      </c>
      <c r="H5" s="21" t="n">
        <v>2500</v>
      </c>
      <c r="I5" s="22">
        <f>IF($A5="","",IFERROR(IF($G5="Taxable",VLOOKUP("TPS",'Paramètres'!$A$5:$B$6,2,FALSE),0),0))</f>
        <v/>
      </c>
      <c r="J5" s="23">
        <f>IF($A5="","",IFERROR(ROUND($H5*$I5,2),0))</f>
        <v/>
      </c>
      <c r="K5" s="22">
        <f>IF($A5="","",IFERROR(IF($G5="Taxable",VLOOKUP("TVQ",'Paramètres'!$A$5:$B$6,2,FALSE),0),0))</f>
        <v/>
      </c>
      <c r="L5" s="23">
        <f>IF($A5="","",IFERROR(ROUND($H5*$K5,2),0))</f>
        <v/>
      </c>
      <c r="M5" s="24" t="n">
        <v>0</v>
      </c>
      <c r="N5" s="24" t="n">
        <v>0</v>
      </c>
      <c r="O5" s="23">
        <f>IF($A5="","",IFERROR(IF(AND($C5="Achat/dépense",$T5="À inclure"),ROUND($J5*$M5,2),0),0))</f>
        <v/>
      </c>
      <c r="P5" s="23">
        <f>IF($A5="","",IFERROR(IF(AND($C5="Achat/dépense",$T5="À inclure"),ROUND($L5*$N5,2),0),0))</f>
        <v/>
      </c>
      <c r="Q5" s="21" t="n">
        <v>0</v>
      </c>
      <c r="R5" s="21" t="n">
        <v>0</v>
      </c>
      <c r="S5" s="20" t="inlineStr">
        <is>
          <t>2026-T1</t>
        </is>
      </c>
      <c r="T5" s="20" t="inlineStr">
        <is>
          <t>À inclure</t>
        </is>
      </c>
      <c r="U5" s="20" t="inlineStr">
        <is>
          <t>Facture émise</t>
        </is>
      </c>
    </row>
    <row r="6">
      <c r="A6" s="19" t="n">
        <v>46036</v>
      </c>
      <c r="B6" s="20" t="inlineStr">
        <is>
          <t>DEP-26001</t>
        </is>
      </c>
      <c r="C6" s="20" t="inlineStr">
        <is>
          <t>Achat/dépense</t>
        </is>
      </c>
      <c r="D6" s="20" t="inlineStr">
        <is>
          <t>Bureau Plus Montréal</t>
        </is>
      </c>
      <c r="E6" s="20" t="inlineStr">
        <is>
          <t>Fournitures administratives</t>
        </is>
      </c>
      <c r="F6" s="20" t="inlineStr">
        <is>
          <t>Fournitures de bureau</t>
        </is>
      </c>
      <c r="G6" s="20" t="inlineStr">
        <is>
          <t>Taxable</t>
        </is>
      </c>
      <c r="H6" s="21" t="n">
        <v>180</v>
      </c>
      <c r="I6" s="22">
        <f>IF($A6="","",IFERROR(IF($G6="Taxable",VLOOKUP("TPS",'Paramètres'!$A$5:$B$6,2,FALSE),0),0))</f>
        <v/>
      </c>
      <c r="J6" s="23">
        <f>IF($A6="","",IFERROR(ROUND($H6*$I6,2),0))</f>
        <v/>
      </c>
      <c r="K6" s="22">
        <f>IF($A6="","",IFERROR(IF($G6="Taxable",VLOOKUP("TVQ",'Paramètres'!$A$5:$B$6,2,FALSE),0),0))</f>
        <v/>
      </c>
      <c r="L6" s="23">
        <f>IF($A6="","",IFERROR(ROUND($H6*$K6,2),0))</f>
        <v/>
      </c>
      <c r="M6" s="24" t="n">
        <v>1</v>
      </c>
      <c r="N6" s="24" t="n">
        <v>1</v>
      </c>
      <c r="O6" s="23">
        <f>IF($A6="","",IFERROR(IF(AND($C6="Achat/dépense",$T6="À inclure"),ROUND($J6*$M6,2),0),0))</f>
        <v/>
      </c>
      <c r="P6" s="23">
        <f>IF($A6="","",IFERROR(IF(AND($C6="Achat/dépense",$T6="À inclure"),ROUND($L6*$N6,2),0),0))</f>
        <v/>
      </c>
      <c r="Q6" s="21" t="n">
        <v>0</v>
      </c>
      <c r="R6" s="21" t="n">
        <v>0</v>
      </c>
      <c r="S6" s="20" t="inlineStr">
        <is>
          <t>2026-T1</t>
        </is>
      </c>
      <c r="T6" s="20" t="inlineStr">
        <is>
          <t>À inclure</t>
        </is>
      </c>
      <c r="U6" s="20" t="inlineStr">
        <is>
          <t>Reçu conservé</t>
        </is>
      </c>
    </row>
    <row r="7">
      <c r="A7" s="19" t="n">
        <v>46056</v>
      </c>
      <c r="B7" s="20" t="inlineStr">
        <is>
          <t>FAC-26002</t>
        </is>
      </c>
      <c r="C7" s="20" t="inlineStr">
        <is>
          <t>Vente</t>
        </is>
      </c>
      <c r="D7" s="20" t="inlineStr">
        <is>
          <t>Construction Rivière-du-Nord ltée</t>
        </is>
      </c>
      <c r="E7" s="20" t="inlineStr">
        <is>
          <t>Accompagnement administratif</t>
        </is>
      </c>
      <c r="F7" s="20" t="inlineStr">
        <is>
          <t>Services professionnels</t>
        </is>
      </c>
      <c r="G7" s="20" t="inlineStr">
        <is>
          <t>Taxable</t>
        </is>
      </c>
      <c r="H7" s="21" t="n">
        <v>1800</v>
      </c>
      <c r="I7" s="22">
        <f>IF($A7="","",IFERROR(IF($G7="Taxable",VLOOKUP("TPS",'Paramètres'!$A$5:$B$6,2,FALSE),0),0))</f>
        <v/>
      </c>
      <c r="J7" s="23">
        <f>IF($A7="","",IFERROR(ROUND($H7*$I7,2),0))</f>
        <v/>
      </c>
      <c r="K7" s="22">
        <f>IF($A7="","",IFERROR(IF($G7="Taxable",VLOOKUP("TVQ",'Paramètres'!$A$5:$B$6,2,FALSE),0),0))</f>
        <v/>
      </c>
      <c r="L7" s="23">
        <f>IF($A7="","",IFERROR(ROUND($H7*$K7,2),0))</f>
        <v/>
      </c>
      <c r="M7" s="24" t="n">
        <v>0</v>
      </c>
      <c r="N7" s="24" t="n">
        <v>0</v>
      </c>
      <c r="O7" s="23">
        <f>IF($A7="","",IFERROR(IF(AND($C7="Achat/dépense",$T7="À inclure"),ROUND($J7*$M7,2),0),0))</f>
        <v/>
      </c>
      <c r="P7" s="23">
        <f>IF($A7="","",IFERROR(IF(AND($C7="Achat/dépense",$T7="À inclure"),ROUND($L7*$N7,2),0),0))</f>
        <v/>
      </c>
      <c r="Q7" s="21" t="n">
        <v>0</v>
      </c>
      <c r="R7" s="21" t="n">
        <v>0</v>
      </c>
      <c r="S7" s="20" t="inlineStr">
        <is>
          <t>2026-T1</t>
        </is>
      </c>
      <c r="T7" s="20" t="inlineStr">
        <is>
          <t>À inclure</t>
        </is>
      </c>
      <c r="U7" s="20" t="inlineStr">
        <is>
          <t>Facture émise</t>
        </is>
      </c>
    </row>
    <row r="8">
      <c r="A8" s="19" t="n">
        <v>46064</v>
      </c>
      <c r="B8" s="20" t="inlineStr">
        <is>
          <t>DEP-26002</t>
        </is>
      </c>
      <c r="C8" s="20" t="inlineStr">
        <is>
          <t>Achat/dépense</t>
        </is>
      </c>
      <c r="D8" s="20" t="inlineStr">
        <is>
          <t>Informatique Québec</t>
        </is>
      </c>
      <c r="E8" s="20" t="inlineStr">
        <is>
          <t>Écran et accessoires de bureau</t>
        </is>
      </c>
      <c r="F8" s="20" t="inlineStr">
        <is>
          <t>Équipement</t>
        </is>
      </c>
      <c r="G8" s="20" t="inlineStr">
        <is>
          <t>Taxable</t>
        </is>
      </c>
      <c r="H8" s="21" t="n">
        <v>1200</v>
      </c>
      <c r="I8" s="22">
        <f>IF($A8="","",IFERROR(IF($G8="Taxable",VLOOKUP("TPS",'Paramètres'!$A$5:$B$6,2,FALSE),0),0))</f>
        <v/>
      </c>
      <c r="J8" s="23">
        <f>IF($A8="","",IFERROR(ROUND($H8*$I8,2),0))</f>
        <v/>
      </c>
      <c r="K8" s="22">
        <f>IF($A8="","",IFERROR(IF($G8="Taxable",VLOOKUP("TVQ",'Paramètres'!$A$5:$B$6,2,FALSE),0),0))</f>
        <v/>
      </c>
      <c r="L8" s="23">
        <f>IF($A8="","",IFERROR(ROUND($H8*$K8,2),0))</f>
        <v/>
      </c>
      <c r="M8" s="24" t="n">
        <v>1</v>
      </c>
      <c r="N8" s="24" t="n">
        <v>1</v>
      </c>
      <c r="O8" s="23">
        <f>IF($A8="","",IFERROR(IF(AND($C8="Achat/dépense",$T8="À inclure"),ROUND($J8*$M8,2),0),0))</f>
        <v/>
      </c>
      <c r="P8" s="23">
        <f>IF($A8="","",IFERROR(IF(AND($C8="Achat/dépense",$T8="À inclure"),ROUND($L8*$N8,2),0),0))</f>
        <v/>
      </c>
      <c r="Q8" s="21" t="n">
        <v>0</v>
      </c>
      <c r="R8" s="21" t="n">
        <v>0</v>
      </c>
      <c r="S8" s="20" t="inlineStr">
        <is>
          <t>2026-T1</t>
        </is>
      </c>
      <c r="T8" s="20" t="inlineStr">
        <is>
          <t>À inclure</t>
        </is>
      </c>
      <c r="U8" s="20" t="inlineStr">
        <is>
          <t>Facture fournisseur</t>
        </is>
      </c>
    </row>
    <row r="9">
      <c r="A9" s="19" t="n">
        <v>46081</v>
      </c>
      <c r="B9" s="20" t="inlineStr">
        <is>
          <t>DEP-26003</t>
        </is>
      </c>
      <c r="C9" s="20" t="inlineStr">
        <is>
          <t>Achat/dépense</t>
        </is>
      </c>
      <c r="D9" s="20" t="inlineStr">
        <is>
          <t>Hébergement Web Boréal</t>
        </is>
      </c>
      <c r="E9" s="20" t="inlineStr">
        <is>
          <t>Abonnement mensuel au site Web</t>
        </is>
      </c>
      <c r="F9" s="20" t="inlineStr">
        <is>
          <t>Logiciels et abonnements</t>
        </is>
      </c>
      <c r="G9" s="20" t="inlineStr">
        <is>
          <t>Taxable</t>
        </is>
      </c>
      <c r="H9" s="21" t="n">
        <v>75</v>
      </c>
      <c r="I9" s="22">
        <f>IF($A9="","",IFERROR(IF($G9="Taxable",VLOOKUP("TPS",'Paramètres'!$A$5:$B$6,2,FALSE),0),0))</f>
        <v/>
      </c>
      <c r="J9" s="23">
        <f>IF($A9="","",IFERROR(ROUND($H9*$I9,2),0))</f>
        <v/>
      </c>
      <c r="K9" s="22">
        <f>IF($A9="","",IFERROR(IF($G9="Taxable",VLOOKUP("TVQ",'Paramètres'!$A$5:$B$6,2,FALSE),0),0))</f>
        <v/>
      </c>
      <c r="L9" s="23">
        <f>IF($A9="","",IFERROR(ROUND($H9*$K9,2),0))</f>
        <v/>
      </c>
      <c r="M9" s="24" t="n">
        <v>1</v>
      </c>
      <c r="N9" s="24" t="n">
        <v>1</v>
      </c>
      <c r="O9" s="23">
        <f>IF($A9="","",IFERROR(IF(AND($C9="Achat/dépense",$T9="À inclure"),ROUND($J9*$M9,2),0),0))</f>
        <v/>
      </c>
      <c r="P9" s="23">
        <f>IF($A9="","",IFERROR(IF(AND($C9="Achat/dépense",$T9="À inclure"),ROUND($L9*$N9,2),0),0))</f>
        <v/>
      </c>
      <c r="Q9" s="21" t="n">
        <v>0</v>
      </c>
      <c r="R9" s="21" t="n">
        <v>0</v>
      </c>
      <c r="S9" s="20" t="inlineStr">
        <is>
          <t>2026-T1</t>
        </is>
      </c>
      <c r="T9" s="20" t="inlineStr">
        <is>
          <t>À inclure</t>
        </is>
      </c>
      <c r="U9" s="20" t="inlineStr">
        <is>
          <t>Paiement en ligne</t>
        </is>
      </c>
    </row>
    <row r="10">
      <c r="A10" s="19" t="n">
        <v>46088</v>
      </c>
      <c r="B10" s="20" t="inlineStr">
        <is>
          <t>FAC-26003</t>
        </is>
      </c>
      <c r="C10" s="20" t="inlineStr">
        <is>
          <t>Vente</t>
        </is>
      </c>
      <c r="D10" s="20" t="inlineStr">
        <is>
          <t>Marché Laurentien s.e.n.c.</t>
        </is>
      </c>
      <c r="E10" s="20" t="inlineStr">
        <is>
          <t>Préparation de procédures administratives</t>
        </is>
      </c>
      <c r="F10" s="20" t="inlineStr">
        <is>
          <t>Services professionnels</t>
        </is>
      </c>
      <c r="G10" s="20" t="inlineStr">
        <is>
          <t>Taxable</t>
        </is>
      </c>
      <c r="H10" s="21" t="n">
        <v>3200</v>
      </c>
      <c r="I10" s="22">
        <f>IF($A10="","",IFERROR(IF($G10="Taxable",VLOOKUP("TPS",'Paramètres'!$A$5:$B$6,2,FALSE),0),0))</f>
        <v/>
      </c>
      <c r="J10" s="23">
        <f>IF($A10="","",IFERROR(ROUND($H10*$I10,2),0))</f>
        <v/>
      </c>
      <c r="K10" s="22">
        <f>IF($A10="","",IFERROR(IF($G10="Taxable",VLOOKUP("TVQ",'Paramètres'!$A$5:$B$6,2,FALSE),0),0))</f>
        <v/>
      </c>
      <c r="L10" s="23">
        <f>IF($A10="","",IFERROR(ROUND($H10*$K10,2),0))</f>
        <v/>
      </c>
      <c r="M10" s="24" t="n">
        <v>0</v>
      </c>
      <c r="N10" s="24" t="n">
        <v>0</v>
      </c>
      <c r="O10" s="23">
        <f>IF($A10="","",IFERROR(IF(AND($C10="Achat/dépense",$T10="À inclure"),ROUND($J10*$M10,2),0),0))</f>
        <v/>
      </c>
      <c r="P10" s="23">
        <f>IF($A10="","",IFERROR(IF(AND($C10="Achat/dépense",$T10="À inclure"),ROUND($L10*$N10,2),0),0))</f>
        <v/>
      </c>
      <c r="Q10" s="21" t="n">
        <v>0</v>
      </c>
      <c r="R10" s="21" t="n">
        <v>0</v>
      </c>
      <c r="S10" s="20" t="inlineStr">
        <is>
          <t>2026-T1</t>
        </is>
      </c>
      <c r="T10" s="20" t="inlineStr">
        <is>
          <t>À inclure</t>
        </is>
      </c>
      <c r="U10" s="20" t="inlineStr">
        <is>
          <t>Facture émise</t>
        </is>
      </c>
    </row>
    <row r="11">
      <c r="A11" s="19" t="n">
        <v>46093</v>
      </c>
      <c r="B11" s="20" t="inlineStr">
        <is>
          <t>DEP-26004</t>
        </is>
      </c>
      <c r="C11" s="20" t="inlineStr">
        <is>
          <t>Achat/dépense</t>
        </is>
      </c>
      <c r="D11" s="20" t="inlineStr">
        <is>
          <t>Télécom Québec</t>
        </is>
      </c>
      <c r="E11" s="20" t="inlineStr">
        <is>
          <t>Services de téléphonie mobile</t>
        </is>
      </c>
      <c r="F11" s="20" t="inlineStr">
        <is>
          <t>Télécommunications</t>
        </is>
      </c>
      <c r="G11" s="20" t="inlineStr">
        <is>
          <t>Taxable</t>
        </is>
      </c>
      <c r="H11" s="21" t="n">
        <v>95</v>
      </c>
      <c r="I11" s="22">
        <f>IF($A11="","",IFERROR(IF($G11="Taxable",VLOOKUP("TPS",'Paramètres'!$A$5:$B$6,2,FALSE),0),0))</f>
        <v/>
      </c>
      <c r="J11" s="23">
        <f>IF($A11="","",IFERROR(ROUND($H11*$I11,2),0))</f>
        <v/>
      </c>
      <c r="K11" s="22">
        <f>IF($A11="","",IFERROR(IF($G11="Taxable",VLOOKUP("TVQ",'Paramètres'!$A$5:$B$6,2,FALSE),0),0))</f>
        <v/>
      </c>
      <c r="L11" s="23">
        <f>IF($A11="","",IFERROR(ROUND($H11*$K11,2),0))</f>
        <v/>
      </c>
      <c r="M11" s="24" t="n">
        <v>1</v>
      </c>
      <c r="N11" s="24" t="n">
        <v>1</v>
      </c>
      <c r="O11" s="23">
        <f>IF($A11="","",IFERROR(IF(AND($C11="Achat/dépense",$T11="À inclure"),ROUND($J11*$M11,2),0),0))</f>
        <v/>
      </c>
      <c r="P11" s="23">
        <f>IF($A11="","",IFERROR(IF(AND($C11="Achat/dépense",$T11="À inclure"),ROUND($L11*$N11,2),0),0))</f>
        <v/>
      </c>
      <c r="Q11" s="21" t="n">
        <v>0</v>
      </c>
      <c r="R11" s="21" t="n">
        <v>0</v>
      </c>
      <c r="S11" s="20" t="inlineStr">
        <is>
          <t>2026-T1</t>
        </is>
      </c>
      <c r="T11" s="20" t="inlineStr">
        <is>
          <t>À inclure</t>
        </is>
      </c>
      <c r="U11" s="20" t="inlineStr">
        <is>
          <t>Facture mensuelle</t>
        </is>
      </c>
    </row>
    <row r="12">
      <c r="A12" s="19" t="n">
        <v>46099</v>
      </c>
      <c r="B12" s="20" t="inlineStr">
        <is>
          <t>DEP-26005</t>
        </is>
      </c>
      <c r="C12" s="20" t="inlineStr">
        <is>
          <t>Achat/dépense</t>
        </is>
      </c>
      <c r="D12" s="20" t="inlineStr">
        <is>
          <t>Assurances Laurentiennes</t>
        </is>
      </c>
      <c r="E12" s="20" t="inlineStr">
        <is>
          <t>Prime d’assurance commerciale</t>
        </is>
      </c>
      <c r="F12" s="20" t="inlineStr">
        <is>
          <t>Assurances</t>
        </is>
      </c>
      <c r="G12" s="20" t="inlineStr">
        <is>
          <t>Exonérée</t>
        </is>
      </c>
      <c r="H12" s="21" t="n">
        <v>320</v>
      </c>
      <c r="I12" s="22">
        <f>IF($A12="","",IFERROR(IF($G12="Taxable",VLOOKUP("TPS",'Paramètres'!$A$5:$B$6,2,FALSE),0),0))</f>
        <v/>
      </c>
      <c r="J12" s="23">
        <f>IF($A12="","",IFERROR(ROUND($H12*$I12,2),0))</f>
        <v/>
      </c>
      <c r="K12" s="22">
        <f>IF($A12="","",IFERROR(IF($G12="Taxable",VLOOKUP("TVQ",'Paramètres'!$A$5:$B$6,2,FALSE),0),0))</f>
        <v/>
      </c>
      <c r="L12" s="23">
        <f>IF($A12="","",IFERROR(ROUND($H12*$K12,2),0))</f>
        <v/>
      </c>
      <c r="M12" s="24" t="n">
        <v>0</v>
      </c>
      <c r="N12" s="24" t="n">
        <v>0</v>
      </c>
      <c r="O12" s="23">
        <f>IF($A12="","",IFERROR(IF(AND($C12="Achat/dépense",$T12="À inclure"),ROUND($J12*$M12,2),0),0))</f>
        <v/>
      </c>
      <c r="P12" s="23">
        <f>IF($A12="","",IFERROR(IF(AND($C12="Achat/dépense",$T12="À inclure"),ROUND($L12*$N12,2),0),0))</f>
        <v/>
      </c>
      <c r="Q12" s="21" t="n">
        <v>0</v>
      </c>
      <c r="R12" s="21" t="n">
        <v>0</v>
      </c>
      <c r="S12" s="20" t="inlineStr">
        <is>
          <t>2026-T1</t>
        </is>
      </c>
      <c r="T12" s="20" t="inlineStr">
        <is>
          <t>À inclure</t>
        </is>
      </c>
      <c r="U12" s="20" t="inlineStr">
        <is>
          <t>Aucune taxe facturée</t>
        </is>
      </c>
    </row>
    <row r="13">
      <c r="A13" s="19" t="n">
        <v>46106</v>
      </c>
      <c r="B13" s="20" t="inlineStr">
        <is>
          <t>AVOIR-26001</t>
        </is>
      </c>
      <c r="C13" s="20" t="inlineStr">
        <is>
          <t>Vente</t>
        </is>
      </c>
      <c r="D13" s="20" t="inlineStr">
        <is>
          <t>Atelier Nordique inc.</t>
        </is>
      </c>
      <c r="E13" s="20" t="inlineStr">
        <is>
          <t>Note de crédit sur services facturés</t>
        </is>
      </c>
      <c r="F13" s="20" t="inlineStr">
        <is>
          <t>Services professionnels</t>
        </is>
      </c>
      <c r="G13" s="20" t="inlineStr">
        <is>
          <t>Taxable</t>
        </is>
      </c>
      <c r="H13" s="21" t="n">
        <v>-400</v>
      </c>
      <c r="I13" s="22">
        <f>IF($A13="","",IFERROR(IF($G13="Taxable",VLOOKUP("TPS",'Paramètres'!$A$5:$B$6,2,FALSE),0),0))</f>
        <v/>
      </c>
      <c r="J13" s="23">
        <f>IF($A13="","",IFERROR(ROUND($H13*$I13,2),0))</f>
        <v/>
      </c>
      <c r="K13" s="22">
        <f>IF($A13="","",IFERROR(IF($G13="Taxable",VLOOKUP("TVQ",'Paramètres'!$A$5:$B$6,2,FALSE),0),0))</f>
        <v/>
      </c>
      <c r="L13" s="23">
        <f>IF($A13="","",IFERROR(ROUND($H13*$K13,2),0))</f>
        <v/>
      </c>
      <c r="M13" s="24" t="n">
        <v>0</v>
      </c>
      <c r="N13" s="24" t="n">
        <v>0</v>
      </c>
      <c r="O13" s="23">
        <f>IF($A13="","",IFERROR(IF(AND($C13="Achat/dépense",$T13="À inclure"),ROUND($J13*$M13,2),0),0))</f>
        <v/>
      </c>
      <c r="P13" s="23">
        <f>IF($A13="","",IFERROR(IF(AND($C13="Achat/dépense",$T13="À inclure"),ROUND($L13*$N13,2),0),0))</f>
        <v/>
      </c>
      <c r="Q13" s="21" t="n">
        <v>0</v>
      </c>
      <c r="R13" s="21" t="n">
        <v>0</v>
      </c>
      <c r="S13" s="20" t="inlineStr">
        <is>
          <t>2026-T1</t>
        </is>
      </c>
      <c r="T13" s="20" t="inlineStr">
        <is>
          <t>À inclure</t>
        </is>
      </c>
      <c r="U13" s="20" t="inlineStr">
        <is>
          <t>Avoir accordé au client</t>
        </is>
      </c>
    </row>
    <row r="14">
      <c r="A14" s="19" t="n"/>
      <c r="B14" s="20" t="n"/>
      <c r="C14" s="20" t="n"/>
      <c r="D14" s="20" t="n"/>
      <c r="E14" s="20" t="n"/>
      <c r="F14" s="20" t="n"/>
      <c r="G14" s="20" t="n"/>
      <c r="H14" s="21" t="n"/>
      <c r="I14" s="22">
        <f>IF($A14="","",IFERROR(IF($G14="Taxable",VLOOKUP("TPS",'Paramètres'!$A$5:$B$6,2,FALSE),0),0))</f>
        <v/>
      </c>
      <c r="J14" s="23">
        <f>IF($A14="","",IFERROR(ROUND($H14*$I14,2),0))</f>
        <v/>
      </c>
      <c r="K14" s="22">
        <f>IF($A14="","",IFERROR(IF($G14="Taxable",VLOOKUP("TVQ",'Paramètres'!$A$5:$B$6,2,FALSE),0),0))</f>
        <v/>
      </c>
      <c r="L14" s="23">
        <f>IF($A14="","",IFERROR(ROUND($H14*$K14,2),0))</f>
        <v/>
      </c>
      <c r="M14" s="24" t="n"/>
      <c r="N14" s="24" t="n"/>
      <c r="O14" s="23">
        <f>IF($A14="","",IFERROR(IF(AND($C14="Achat/dépense",$T14="À inclure"),ROUND($J14*$M14,2),0),0))</f>
        <v/>
      </c>
      <c r="P14" s="23">
        <f>IF($A14="","",IFERROR(IF(AND($C14="Achat/dépense",$T14="À inclure"),ROUND($L14*$N14,2),0),0))</f>
        <v/>
      </c>
      <c r="Q14" s="21" t="n"/>
      <c r="R14" s="21" t="n"/>
      <c r="S14" s="20" t="n"/>
      <c r="T14" s="20" t="n"/>
      <c r="U14" s="20" t="n"/>
    </row>
    <row r="15">
      <c r="A15" s="19" t="n"/>
      <c r="B15" s="20" t="n"/>
      <c r="C15" s="20" t="n"/>
      <c r="D15" s="20" t="n"/>
      <c r="E15" s="20" t="n"/>
      <c r="F15" s="20" t="n"/>
      <c r="G15" s="20" t="n"/>
      <c r="H15" s="21" t="n"/>
      <c r="I15" s="22">
        <f>IF($A15="","",IFERROR(IF($G15="Taxable",VLOOKUP("TPS",'Paramètres'!$A$5:$B$6,2,FALSE),0),0))</f>
        <v/>
      </c>
      <c r="J15" s="23">
        <f>IF($A15="","",IFERROR(ROUND($H15*$I15,2),0))</f>
        <v/>
      </c>
      <c r="K15" s="22">
        <f>IF($A15="","",IFERROR(IF($G15="Taxable",VLOOKUP("TVQ",'Paramètres'!$A$5:$B$6,2,FALSE),0),0))</f>
        <v/>
      </c>
      <c r="L15" s="23">
        <f>IF($A15="","",IFERROR(ROUND($H15*$K15,2),0))</f>
        <v/>
      </c>
      <c r="M15" s="24" t="n"/>
      <c r="N15" s="24" t="n"/>
      <c r="O15" s="23">
        <f>IF($A15="","",IFERROR(IF(AND($C15="Achat/dépense",$T15="À inclure"),ROUND($J15*$M15,2),0),0))</f>
        <v/>
      </c>
      <c r="P15" s="23">
        <f>IF($A15="","",IFERROR(IF(AND($C15="Achat/dépense",$T15="À inclure"),ROUND($L15*$N15,2),0),0))</f>
        <v/>
      </c>
      <c r="Q15" s="21" t="n"/>
      <c r="R15" s="21" t="n"/>
      <c r="S15" s="20" t="n"/>
      <c r="T15" s="20" t="n"/>
      <c r="U15" s="20" t="n"/>
    </row>
    <row r="16">
      <c r="A16" s="19" t="n"/>
      <c r="B16" s="20" t="n"/>
      <c r="C16" s="20" t="n"/>
      <c r="D16" s="20" t="n"/>
      <c r="E16" s="20" t="n"/>
      <c r="F16" s="20" t="n"/>
      <c r="G16" s="20" t="n"/>
      <c r="H16" s="21" t="n"/>
      <c r="I16" s="22">
        <f>IF($A16="","",IFERROR(IF($G16="Taxable",VLOOKUP("TPS",'Paramètres'!$A$5:$B$6,2,FALSE),0),0))</f>
        <v/>
      </c>
      <c r="J16" s="23">
        <f>IF($A16="","",IFERROR(ROUND($H16*$I16,2),0))</f>
        <v/>
      </c>
      <c r="K16" s="22">
        <f>IF($A16="","",IFERROR(IF($G16="Taxable",VLOOKUP("TVQ",'Paramètres'!$A$5:$B$6,2,FALSE),0),0))</f>
        <v/>
      </c>
      <c r="L16" s="23">
        <f>IF($A16="","",IFERROR(ROUND($H16*$K16,2),0))</f>
        <v/>
      </c>
      <c r="M16" s="24" t="n"/>
      <c r="N16" s="24" t="n"/>
      <c r="O16" s="23">
        <f>IF($A16="","",IFERROR(IF(AND($C16="Achat/dépense",$T16="À inclure"),ROUND($J16*$M16,2),0),0))</f>
        <v/>
      </c>
      <c r="P16" s="23">
        <f>IF($A16="","",IFERROR(IF(AND($C16="Achat/dépense",$T16="À inclure"),ROUND($L16*$N16,2),0),0))</f>
        <v/>
      </c>
      <c r="Q16" s="21" t="n"/>
      <c r="R16" s="21" t="n"/>
      <c r="S16" s="20" t="n"/>
      <c r="T16" s="20" t="n"/>
      <c r="U16" s="20" t="n"/>
    </row>
    <row r="17">
      <c r="A17" s="19" t="n"/>
      <c r="B17" s="20" t="n"/>
      <c r="C17" s="20" t="n"/>
      <c r="D17" s="20" t="n"/>
      <c r="E17" s="20" t="n"/>
      <c r="F17" s="20" t="n"/>
      <c r="G17" s="20" t="n"/>
      <c r="H17" s="21" t="n"/>
      <c r="I17" s="22">
        <f>IF($A17="","",IFERROR(IF($G17="Taxable",VLOOKUP("TPS",'Paramètres'!$A$5:$B$6,2,FALSE),0),0))</f>
        <v/>
      </c>
      <c r="J17" s="23">
        <f>IF($A17="","",IFERROR(ROUND($H17*$I17,2),0))</f>
        <v/>
      </c>
      <c r="K17" s="22">
        <f>IF($A17="","",IFERROR(IF($G17="Taxable",VLOOKUP("TVQ",'Paramètres'!$A$5:$B$6,2,FALSE),0),0))</f>
        <v/>
      </c>
      <c r="L17" s="23">
        <f>IF($A17="","",IFERROR(ROUND($H17*$K17,2),0))</f>
        <v/>
      </c>
      <c r="M17" s="24" t="n"/>
      <c r="N17" s="24" t="n"/>
      <c r="O17" s="23">
        <f>IF($A17="","",IFERROR(IF(AND($C17="Achat/dépense",$T17="À inclure"),ROUND($J17*$M17,2),0),0))</f>
        <v/>
      </c>
      <c r="P17" s="23">
        <f>IF($A17="","",IFERROR(IF(AND($C17="Achat/dépense",$T17="À inclure"),ROUND($L17*$N17,2),0),0))</f>
        <v/>
      </c>
      <c r="Q17" s="21" t="n"/>
      <c r="R17" s="21" t="n"/>
      <c r="S17" s="20" t="n"/>
      <c r="T17" s="20" t="n"/>
      <c r="U17" s="20" t="n"/>
    </row>
    <row r="18">
      <c r="A18" s="19" t="n"/>
      <c r="B18" s="20" t="n"/>
      <c r="C18" s="20" t="n"/>
      <c r="D18" s="20" t="n"/>
      <c r="E18" s="20" t="n"/>
      <c r="F18" s="20" t="n"/>
      <c r="G18" s="20" t="n"/>
      <c r="H18" s="21" t="n"/>
      <c r="I18" s="22">
        <f>IF($A18="","",IFERROR(IF($G18="Taxable",VLOOKUP("TPS",'Paramètres'!$A$5:$B$6,2,FALSE),0),0))</f>
        <v/>
      </c>
      <c r="J18" s="23">
        <f>IF($A18="","",IFERROR(ROUND($H18*$I18,2),0))</f>
        <v/>
      </c>
      <c r="K18" s="22">
        <f>IF($A18="","",IFERROR(IF($G18="Taxable",VLOOKUP("TVQ",'Paramètres'!$A$5:$B$6,2,FALSE),0),0))</f>
        <v/>
      </c>
      <c r="L18" s="23">
        <f>IF($A18="","",IFERROR(ROUND($H18*$K18,2),0))</f>
        <v/>
      </c>
      <c r="M18" s="24" t="n"/>
      <c r="N18" s="24" t="n"/>
      <c r="O18" s="23">
        <f>IF($A18="","",IFERROR(IF(AND($C18="Achat/dépense",$T18="À inclure"),ROUND($J18*$M18,2),0),0))</f>
        <v/>
      </c>
      <c r="P18" s="23">
        <f>IF($A18="","",IFERROR(IF(AND($C18="Achat/dépense",$T18="À inclure"),ROUND($L18*$N18,2),0),0))</f>
        <v/>
      </c>
      <c r="Q18" s="21" t="n"/>
      <c r="R18" s="21" t="n"/>
      <c r="S18" s="20" t="n"/>
      <c r="T18" s="20" t="n"/>
      <c r="U18" s="20" t="n"/>
    </row>
    <row r="19">
      <c r="A19" s="19" t="n"/>
      <c r="B19" s="20" t="n"/>
      <c r="C19" s="20" t="n"/>
      <c r="D19" s="20" t="n"/>
      <c r="E19" s="20" t="n"/>
      <c r="F19" s="20" t="n"/>
      <c r="G19" s="20" t="n"/>
      <c r="H19" s="21" t="n"/>
      <c r="I19" s="22">
        <f>IF($A19="","",IFERROR(IF($G19="Taxable",VLOOKUP("TPS",'Paramètres'!$A$5:$B$6,2,FALSE),0),0))</f>
        <v/>
      </c>
      <c r="J19" s="23">
        <f>IF($A19="","",IFERROR(ROUND($H19*$I19,2),0))</f>
        <v/>
      </c>
      <c r="K19" s="22">
        <f>IF($A19="","",IFERROR(IF($G19="Taxable",VLOOKUP("TVQ",'Paramètres'!$A$5:$B$6,2,FALSE),0),0))</f>
        <v/>
      </c>
      <c r="L19" s="23">
        <f>IF($A19="","",IFERROR(ROUND($H19*$K19,2),0))</f>
        <v/>
      </c>
      <c r="M19" s="24" t="n"/>
      <c r="N19" s="24" t="n"/>
      <c r="O19" s="23">
        <f>IF($A19="","",IFERROR(IF(AND($C19="Achat/dépense",$T19="À inclure"),ROUND($J19*$M19,2),0),0))</f>
        <v/>
      </c>
      <c r="P19" s="23">
        <f>IF($A19="","",IFERROR(IF(AND($C19="Achat/dépense",$T19="À inclure"),ROUND($L19*$N19,2),0),0))</f>
        <v/>
      </c>
      <c r="Q19" s="21" t="n"/>
      <c r="R19" s="21" t="n"/>
      <c r="S19" s="20" t="n"/>
      <c r="T19" s="20" t="n"/>
      <c r="U19" s="20" t="n"/>
    </row>
    <row r="20">
      <c r="A20" s="19" t="n"/>
      <c r="B20" s="20" t="n"/>
      <c r="C20" s="20" t="n"/>
      <c r="D20" s="20" t="n"/>
      <c r="E20" s="20" t="n"/>
      <c r="F20" s="20" t="n"/>
      <c r="G20" s="20" t="n"/>
      <c r="H20" s="21" t="n"/>
      <c r="I20" s="22">
        <f>IF($A20="","",IFERROR(IF($G20="Taxable",VLOOKUP("TPS",'Paramètres'!$A$5:$B$6,2,FALSE),0),0))</f>
        <v/>
      </c>
      <c r="J20" s="23">
        <f>IF($A20="","",IFERROR(ROUND($H20*$I20,2),0))</f>
        <v/>
      </c>
      <c r="K20" s="22">
        <f>IF($A20="","",IFERROR(IF($G20="Taxable",VLOOKUP("TVQ",'Paramètres'!$A$5:$B$6,2,FALSE),0),0))</f>
        <v/>
      </c>
      <c r="L20" s="23">
        <f>IF($A20="","",IFERROR(ROUND($H20*$K20,2),0))</f>
        <v/>
      </c>
      <c r="M20" s="24" t="n"/>
      <c r="N20" s="24" t="n"/>
      <c r="O20" s="23">
        <f>IF($A20="","",IFERROR(IF(AND($C20="Achat/dépense",$T20="À inclure"),ROUND($J20*$M20,2),0),0))</f>
        <v/>
      </c>
      <c r="P20" s="23">
        <f>IF($A20="","",IFERROR(IF(AND($C20="Achat/dépense",$T20="À inclure"),ROUND($L20*$N20,2),0),0))</f>
        <v/>
      </c>
      <c r="Q20" s="21" t="n"/>
      <c r="R20" s="21" t="n"/>
      <c r="S20" s="20" t="n"/>
      <c r="T20" s="20" t="n"/>
      <c r="U20" s="20" t="n"/>
    </row>
    <row r="21">
      <c r="A21" s="19" t="n"/>
      <c r="B21" s="20" t="n"/>
      <c r="C21" s="20" t="n"/>
      <c r="D21" s="20" t="n"/>
      <c r="E21" s="20" t="n"/>
      <c r="F21" s="20" t="n"/>
      <c r="G21" s="20" t="n"/>
      <c r="H21" s="21" t="n"/>
      <c r="I21" s="22">
        <f>IF($A21="","",IFERROR(IF($G21="Taxable",VLOOKUP("TPS",'Paramètres'!$A$5:$B$6,2,FALSE),0),0))</f>
        <v/>
      </c>
      <c r="J21" s="23">
        <f>IF($A21="","",IFERROR(ROUND($H21*$I21,2),0))</f>
        <v/>
      </c>
      <c r="K21" s="22">
        <f>IF($A21="","",IFERROR(IF($G21="Taxable",VLOOKUP("TVQ",'Paramètres'!$A$5:$B$6,2,FALSE),0),0))</f>
        <v/>
      </c>
      <c r="L21" s="23">
        <f>IF($A21="","",IFERROR(ROUND($H21*$K21,2),0))</f>
        <v/>
      </c>
      <c r="M21" s="24" t="n"/>
      <c r="N21" s="24" t="n"/>
      <c r="O21" s="23">
        <f>IF($A21="","",IFERROR(IF(AND($C21="Achat/dépense",$T21="À inclure"),ROUND($J21*$M21,2),0),0))</f>
        <v/>
      </c>
      <c r="P21" s="23">
        <f>IF($A21="","",IFERROR(IF(AND($C21="Achat/dépense",$T21="À inclure"),ROUND($L21*$N21,2),0),0))</f>
        <v/>
      </c>
      <c r="Q21" s="21" t="n"/>
      <c r="R21" s="21" t="n"/>
      <c r="S21" s="20" t="n"/>
      <c r="T21" s="20" t="n"/>
      <c r="U21" s="20" t="n"/>
    </row>
    <row r="22">
      <c r="A22" s="19" t="n"/>
      <c r="B22" s="20" t="n"/>
      <c r="C22" s="20" t="n"/>
      <c r="D22" s="20" t="n"/>
      <c r="E22" s="20" t="n"/>
      <c r="F22" s="20" t="n"/>
      <c r="G22" s="20" t="n"/>
      <c r="H22" s="21" t="n"/>
      <c r="I22" s="22">
        <f>IF($A22="","",IFERROR(IF($G22="Taxable",VLOOKUP("TPS",'Paramètres'!$A$5:$B$6,2,FALSE),0),0))</f>
        <v/>
      </c>
      <c r="J22" s="23">
        <f>IF($A22="","",IFERROR(ROUND($H22*$I22,2),0))</f>
        <v/>
      </c>
      <c r="K22" s="22">
        <f>IF($A22="","",IFERROR(IF($G22="Taxable",VLOOKUP("TVQ",'Paramètres'!$A$5:$B$6,2,FALSE),0),0))</f>
        <v/>
      </c>
      <c r="L22" s="23">
        <f>IF($A22="","",IFERROR(ROUND($H22*$K22,2),0))</f>
        <v/>
      </c>
      <c r="M22" s="24" t="n"/>
      <c r="N22" s="24" t="n"/>
      <c r="O22" s="23">
        <f>IF($A22="","",IFERROR(IF(AND($C22="Achat/dépense",$T22="À inclure"),ROUND($J22*$M22,2),0),0))</f>
        <v/>
      </c>
      <c r="P22" s="23">
        <f>IF($A22="","",IFERROR(IF(AND($C22="Achat/dépense",$T22="À inclure"),ROUND($L22*$N22,2),0),0))</f>
        <v/>
      </c>
      <c r="Q22" s="21" t="n"/>
      <c r="R22" s="21" t="n"/>
      <c r="S22" s="20" t="n"/>
      <c r="T22" s="20" t="n"/>
      <c r="U22" s="20" t="n"/>
    </row>
    <row r="23">
      <c r="A23" s="19" t="n"/>
      <c r="B23" s="20" t="n"/>
      <c r="C23" s="20" t="n"/>
      <c r="D23" s="20" t="n"/>
      <c r="E23" s="20" t="n"/>
      <c r="F23" s="20" t="n"/>
      <c r="G23" s="20" t="n"/>
      <c r="H23" s="21" t="n"/>
      <c r="I23" s="22">
        <f>IF($A23="","",IFERROR(IF($G23="Taxable",VLOOKUP("TPS",'Paramètres'!$A$5:$B$6,2,FALSE),0),0))</f>
        <v/>
      </c>
      <c r="J23" s="23">
        <f>IF($A23="","",IFERROR(ROUND($H23*$I23,2),0))</f>
        <v/>
      </c>
      <c r="K23" s="22">
        <f>IF($A23="","",IFERROR(IF($G23="Taxable",VLOOKUP("TVQ",'Paramètres'!$A$5:$B$6,2,FALSE),0),0))</f>
        <v/>
      </c>
      <c r="L23" s="23">
        <f>IF($A23="","",IFERROR(ROUND($H23*$K23,2),0))</f>
        <v/>
      </c>
      <c r="M23" s="24" t="n"/>
      <c r="N23" s="24" t="n"/>
      <c r="O23" s="23">
        <f>IF($A23="","",IFERROR(IF(AND($C23="Achat/dépense",$T23="À inclure"),ROUND($J23*$M23,2),0),0))</f>
        <v/>
      </c>
      <c r="P23" s="23">
        <f>IF($A23="","",IFERROR(IF(AND($C23="Achat/dépense",$T23="À inclure"),ROUND($L23*$N23,2),0),0))</f>
        <v/>
      </c>
      <c r="Q23" s="21" t="n"/>
      <c r="R23" s="21" t="n"/>
      <c r="S23" s="20" t="n"/>
      <c r="T23" s="20" t="n"/>
      <c r="U23" s="20" t="n"/>
    </row>
    <row r="24">
      <c r="A24" s="19" t="n"/>
      <c r="B24" s="20" t="n"/>
      <c r="C24" s="20" t="n"/>
      <c r="D24" s="20" t="n"/>
      <c r="E24" s="20" t="n"/>
      <c r="F24" s="20" t="n"/>
      <c r="G24" s="20" t="n"/>
      <c r="H24" s="21" t="n"/>
      <c r="I24" s="22">
        <f>IF($A24="","",IFERROR(IF($G24="Taxable",VLOOKUP("TPS",'Paramètres'!$A$5:$B$6,2,FALSE),0),0))</f>
        <v/>
      </c>
      <c r="J24" s="23">
        <f>IF($A24="","",IFERROR(ROUND($H24*$I24,2),0))</f>
        <v/>
      </c>
      <c r="K24" s="22">
        <f>IF($A24="","",IFERROR(IF($G24="Taxable",VLOOKUP("TVQ",'Paramètres'!$A$5:$B$6,2,FALSE),0),0))</f>
        <v/>
      </c>
      <c r="L24" s="23">
        <f>IF($A24="","",IFERROR(ROUND($H24*$K24,2),0))</f>
        <v/>
      </c>
      <c r="M24" s="24" t="n"/>
      <c r="N24" s="24" t="n"/>
      <c r="O24" s="23">
        <f>IF($A24="","",IFERROR(IF(AND($C24="Achat/dépense",$T24="À inclure"),ROUND($J24*$M24,2),0),0))</f>
        <v/>
      </c>
      <c r="P24" s="23">
        <f>IF($A24="","",IFERROR(IF(AND($C24="Achat/dépense",$T24="À inclure"),ROUND($L24*$N24,2),0),0))</f>
        <v/>
      </c>
      <c r="Q24" s="21" t="n"/>
      <c r="R24" s="21" t="n"/>
      <c r="S24" s="20" t="n"/>
      <c r="T24" s="20" t="n"/>
      <c r="U24" s="20" t="n"/>
    </row>
    <row r="25">
      <c r="A25" s="19" t="n"/>
      <c r="B25" s="20" t="n"/>
      <c r="C25" s="20" t="n"/>
      <c r="D25" s="20" t="n"/>
      <c r="E25" s="20" t="n"/>
      <c r="F25" s="20" t="n"/>
      <c r="G25" s="20" t="n"/>
      <c r="H25" s="21" t="n"/>
      <c r="I25" s="22">
        <f>IF($A25="","",IFERROR(IF($G25="Taxable",VLOOKUP("TPS",'Paramètres'!$A$5:$B$6,2,FALSE),0),0))</f>
        <v/>
      </c>
      <c r="J25" s="23">
        <f>IF($A25="","",IFERROR(ROUND($H25*$I25,2),0))</f>
        <v/>
      </c>
      <c r="K25" s="22">
        <f>IF($A25="","",IFERROR(IF($G25="Taxable",VLOOKUP("TVQ",'Paramètres'!$A$5:$B$6,2,FALSE),0),0))</f>
        <v/>
      </c>
      <c r="L25" s="23">
        <f>IF($A25="","",IFERROR(ROUND($H25*$K25,2),0))</f>
        <v/>
      </c>
      <c r="M25" s="24" t="n"/>
      <c r="N25" s="24" t="n"/>
      <c r="O25" s="23">
        <f>IF($A25="","",IFERROR(IF(AND($C25="Achat/dépense",$T25="À inclure"),ROUND($J25*$M25,2),0),0))</f>
        <v/>
      </c>
      <c r="P25" s="23">
        <f>IF($A25="","",IFERROR(IF(AND($C25="Achat/dépense",$T25="À inclure"),ROUND($L25*$N25,2),0),0))</f>
        <v/>
      </c>
      <c r="Q25" s="21" t="n"/>
      <c r="R25" s="21" t="n"/>
      <c r="S25" s="20" t="n"/>
      <c r="T25" s="20" t="n"/>
      <c r="U25" s="20" t="n"/>
    </row>
    <row r="26">
      <c r="A26" s="19" t="n"/>
      <c r="B26" s="20" t="n"/>
      <c r="C26" s="20" t="n"/>
      <c r="D26" s="20" t="n"/>
      <c r="E26" s="20" t="n"/>
      <c r="F26" s="20" t="n"/>
      <c r="G26" s="20" t="n"/>
      <c r="H26" s="21" t="n"/>
      <c r="I26" s="22">
        <f>IF($A26="","",IFERROR(IF($G26="Taxable",VLOOKUP("TPS",'Paramètres'!$A$5:$B$6,2,FALSE),0),0))</f>
        <v/>
      </c>
      <c r="J26" s="23">
        <f>IF($A26="","",IFERROR(ROUND($H26*$I26,2),0))</f>
        <v/>
      </c>
      <c r="K26" s="22">
        <f>IF($A26="","",IFERROR(IF($G26="Taxable",VLOOKUP("TVQ",'Paramètres'!$A$5:$B$6,2,FALSE),0),0))</f>
        <v/>
      </c>
      <c r="L26" s="23">
        <f>IF($A26="","",IFERROR(ROUND($H26*$K26,2),0))</f>
        <v/>
      </c>
      <c r="M26" s="24" t="n"/>
      <c r="N26" s="24" t="n"/>
      <c r="O26" s="23">
        <f>IF($A26="","",IFERROR(IF(AND($C26="Achat/dépense",$T26="À inclure"),ROUND($J26*$M26,2),0),0))</f>
        <v/>
      </c>
      <c r="P26" s="23">
        <f>IF($A26="","",IFERROR(IF(AND($C26="Achat/dépense",$T26="À inclure"),ROUND($L26*$N26,2),0),0))</f>
        <v/>
      </c>
      <c r="Q26" s="21" t="n"/>
      <c r="R26" s="21" t="n"/>
      <c r="S26" s="20" t="n"/>
      <c r="T26" s="20" t="n"/>
      <c r="U26" s="20" t="n"/>
    </row>
    <row r="27">
      <c r="A27" s="19" t="n"/>
      <c r="B27" s="20" t="n"/>
      <c r="C27" s="20" t="n"/>
      <c r="D27" s="20" t="n"/>
      <c r="E27" s="20" t="n"/>
      <c r="F27" s="20" t="n"/>
      <c r="G27" s="20" t="n"/>
      <c r="H27" s="21" t="n"/>
      <c r="I27" s="22">
        <f>IF($A27="","",IFERROR(IF($G27="Taxable",VLOOKUP("TPS",'Paramètres'!$A$5:$B$6,2,FALSE),0),0))</f>
        <v/>
      </c>
      <c r="J27" s="23">
        <f>IF($A27="","",IFERROR(ROUND($H27*$I27,2),0))</f>
        <v/>
      </c>
      <c r="K27" s="22">
        <f>IF($A27="","",IFERROR(IF($G27="Taxable",VLOOKUP("TVQ",'Paramètres'!$A$5:$B$6,2,FALSE),0),0))</f>
        <v/>
      </c>
      <c r="L27" s="23">
        <f>IF($A27="","",IFERROR(ROUND($H27*$K27,2),0))</f>
        <v/>
      </c>
      <c r="M27" s="24" t="n"/>
      <c r="N27" s="24" t="n"/>
      <c r="O27" s="23">
        <f>IF($A27="","",IFERROR(IF(AND($C27="Achat/dépense",$T27="À inclure"),ROUND($J27*$M27,2),0),0))</f>
        <v/>
      </c>
      <c r="P27" s="23">
        <f>IF($A27="","",IFERROR(IF(AND($C27="Achat/dépense",$T27="À inclure"),ROUND($L27*$N27,2),0),0))</f>
        <v/>
      </c>
      <c r="Q27" s="21" t="n"/>
      <c r="R27" s="21" t="n"/>
      <c r="S27" s="20" t="n"/>
      <c r="T27" s="20" t="n"/>
      <c r="U27" s="20" t="n"/>
    </row>
    <row r="28">
      <c r="A28" s="19" t="n"/>
      <c r="B28" s="20" t="n"/>
      <c r="C28" s="20" t="n"/>
      <c r="D28" s="20" t="n"/>
      <c r="E28" s="20" t="n"/>
      <c r="F28" s="20" t="n"/>
      <c r="G28" s="20" t="n"/>
      <c r="H28" s="21" t="n"/>
      <c r="I28" s="22">
        <f>IF($A28="","",IFERROR(IF($G28="Taxable",VLOOKUP("TPS",'Paramètres'!$A$5:$B$6,2,FALSE),0),0))</f>
        <v/>
      </c>
      <c r="J28" s="23">
        <f>IF($A28="","",IFERROR(ROUND($H28*$I28,2),0))</f>
        <v/>
      </c>
      <c r="K28" s="22">
        <f>IF($A28="","",IFERROR(IF($G28="Taxable",VLOOKUP("TVQ",'Paramètres'!$A$5:$B$6,2,FALSE),0),0))</f>
        <v/>
      </c>
      <c r="L28" s="23">
        <f>IF($A28="","",IFERROR(ROUND($H28*$K28,2),0))</f>
        <v/>
      </c>
      <c r="M28" s="24" t="n"/>
      <c r="N28" s="24" t="n"/>
      <c r="O28" s="23">
        <f>IF($A28="","",IFERROR(IF(AND($C28="Achat/dépense",$T28="À inclure"),ROUND($J28*$M28,2),0),0))</f>
        <v/>
      </c>
      <c r="P28" s="23">
        <f>IF($A28="","",IFERROR(IF(AND($C28="Achat/dépense",$T28="À inclure"),ROUND($L28*$N28,2),0),0))</f>
        <v/>
      </c>
      <c r="Q28" s="21" t="n"/>
      <c r="R28" s="21" t="n"/>
      <c r="S28" s="20" t="n"/>
      <c r="T28" s="20" t="n"/>
      <c r="U28" s="20" t="n"/>
    </row>
    <row r="29">
      <c r="A29" s="19" t="n"/>
      <c r="B29" s="20" t="n"/>
      <c r="C29" s="20" t="n"/>
      <c r="D29" s="20" t="n"/>
      <c r="E29" s="20" t="n"/>
      <c r="F29" s="20" t="n"/>
      <c r="G29" s="20" t="n"/>
      <c r="H29" s="21" t="n"/>
      <c r="I29" s="22">
        <f>IF($A29="","",IFERROR(IF($G29="Taxable",VLOOKUP("TPS",'Paramètres'!$A$5:$B$6,2,FALSE),0),0))</f>
        <v/>
      </c>
      <c r="J29" s="23">
        <f>IF($A29="","",IFERROR(ROUND($H29*$I29,2),0))</f>
        <v/>
      </c>
      <c r="K29" s="22">
        <f>IF($A29="","",IFERROR(IF($G29="Taxable",VLOOKUP("TVQ",'Paramètres'!$A$5:$B$6,2,FALSE),0),0))</f>
        <v/>
      </c>
      <c r="L29" s="23">
        <f>IF($A29="","",IFERROR(ROUND($H29*$K29,2),0))</f>
        <v/>
      </c>
      <c r="M29" s="24" t="n"/>
      <c r="N29" s="24" t="n"/>
      <c r="O29" s="23">
        <f>IF($A29="","",IFERROR(IF(AND($C29="Achat/dépense",$T29="À inclure"),ROUND($J29*$M29,2),0),0))</f>
        <v/>
      </c>
      <c r="P29" s="23">
        <f>IF($A29="","",IFERROR(IF(AND($C29="Achat/dépense",$T29="À inclure"),ROUND($L29*$N29,2),0),0))</f>
        <v/>
      </c>
      <c r="Q29" s="21" t="n"/>
      <c r="R29" s="21" t="n"/>
      <c r="S29" s="20" t="n"/>
      <c r="T29" s="20" t="n"/>
      <c r="U29" s="20" t="n"/>
    </row>
    <row r="30">
      <c r="A30" s="19" t="n"/>
      <c r="B30" s="20" t="n"/>
      <c r="C30" s="20" t="n"/>
      <c r="D30" s="20" t="n"/>
      <c r="E30" s="20" t="n"/>
      <c r="F30" s="20" t="n"/>
      <c r="G30" s="20" t="n"/>
      <c r="H30" s="21" t="n"/>
      <c r="I30" s="22">
        <f>IF($A30="","",IFERROR(IF($G30="Taxable",VLOOKUP("TPS",'Paramètres'!$A$5:$B$6,2,FALSE),0),0))</f>
        <v/>
      </c>
      <c r="J30" s="23">
        <f>IF($A30="","",IFERROR(ROUND($H30*$I30,2),0))</f>
        <v/>
      </c>
      <c r="K30" s="22">
        <f>IF($A30="","",IFERROR(IF($G30="Taxable",VLOOKUP("TVQ",'Paramètres'!$A$5:$B$6,2,FALSE),0),0))</f>
        <v/>
      </c>
      <c r="L30" s="23">
        <f>IF($A30="","",IFERROR(ROUND($H30*$K30,2),0))</f>
        <v/>
      </c>
      <c r="M30" s="24" t="n"/>
      <c r="N30" s="24" t="n"/>
      <c r="O30" s="23">
        <f>IF($A30="","",IFERROR(IF(AND($C30="Achat/dépense",$T30="À inclure"),ROUND($J30*$M30,2),0),0))</f>
        <v/>
      </c>
      <c r="P30" s="23">
        <f>IF($A30="","",IFERROR(IF(AND($C30="Achat/dépense",$T30="À inclure"),ROUND($L30*$N30,2),0),0))</f>
        <v/>
      </c>
      <c r="Q30" s="21" t="n"/>
      <c r="R30" s="21" t="n"/>
      <c r="S30" s="20" t="n"/>
      <c r="T30" s="20" t="n"/>
      <c r="U30" s="20" t="n"/>
    </row>
    <row r="31">
      <c r="A31" s="19" t="n"/>
      <c r="B31" s="20" t="n"/>
      <c r="C31" s="20" t="n"/>
      <c r="D31" s="20" t="n"/>
      <c r="E31" s="20" t="n"/>
      <c r="F31" s="20" t="n"/>
      <c r="G31" s="20" t="n"/>
      <c r="H31" s="21" t="n"/>
      <c r="I31" s="22">
        <f>IF($A31="","",IFERROR(IF($G31="Taxable",VLOOKUP("TPS",'Paramètres'!$A$5:$B$6,2,FALSE),0),0))</f>
        <v/>
      </c>
      <c r="J31" s="23">
        <f>IF($A31="","",IFERROR(ROUND($H31*$I31,2),0))</f>
        <v/>
      </c>
      <c r="K31" s="22">
        <f>IF($A31="","",IFERROR(IF($G31="Taxable",VLOOKUP("TVQ",'Paramètres'!$A$5:$B$6,2,FALSE),0),0))</f>
        <v/>
      </c>
      <c r="L31" s="23">
        <f>IF($A31="","",IFERROR(ROUND($H31*$K31,2),0))</f>
        <v/>
      </c>
      <c r="M31" s="24" t="n"/>
      <c r="N31" s="24" t="n"/>
      <c r="O31" s="23">
        <f>IF($A31="","",IFERROR(IF(AND($C31="Achat/dépense",$T31="À inclure"),ROUND($J31*$M31,2),0),0))</f>
        <v/>
      </c>
      <c r="P31" s="23">
        <f>IF($A31="","",IFERROR(IF(AND($C31="Achat/dépense",$T31="À inclure"),ROUND($L31*$N31,2),0),0))</f>
        <v/>
      </c>
      <c r="Q31" s="21" t="n"/>
      <c r="R31" s="21" t="n"/>
      <c r="S31" s="20" t="n"/>
      <c r="T31" s="20" t="n"/>
      <c r="U31" s="20" t="n"/>
    </row>
    <row r="32">
      <c r="A32" s="19" t="n"/>
      <c r="B32" s="20" t="n"/>
      <c r="C32" s="20" t="n"/>
      <c r="D32" s="20" t="n"/>
      <c r="E32" s="20" t="n"/>
      <c r="F32" s="20" t="n"/>
      <c r="G32" s="20" t="n"/>
      <c r="H32" s="21" t="n"/>
      <c r="I32" s="22">
        <f>IF($A32="","",IFERROR(IF($G32="Taxable",VLOOKUP("TPS",'Paramètres'!$A$5:$B$6,2,FALSE),0),0))</f>
        <v/>
      </c>
      <c r="J32" s="23">
        <f>IF($A32="","",IFERROR(ROUND($H32*$I32,2),0))</f>
        <v/>
      </c>
      <c r="K32" s="22">
        <f>IF($A32="","",IFERROR(IF($G32="Taxable",VLOOKUP("TVQ",'Paramètres'!$A$5:$B$6,2,FALSE),0),0))</f>
        <v/>
      </c>
      <c r="L32" s="23">
        <f>IF($A32="","",IFERROR(ROUND($H32*$K32,2),0))</f>
        <v/>
      </c>
      <c r="M32" s="24" t="n"/>
      <c r="N32" s="24" t="n"/>
      <c r="O32" s="23">
        <f>IF($A32="","",IFERROR(IF(AND($C32="Achat/dépense",$T32="À inclure"),ROUND($J32*$M32,2),0),0))</f>
        <v/>
      </c>
      <c r="P32" s="23">
        <f>IF($A32="","",IFERROR(IF(AND($C32="Achat/dépense",$T32="À inclure"),ROUND($L32*$N32,2),0),0))</f>
        <v/>
      </c>
      <c r="Q32" s="21" t="n"/>
      <c r="R32" s="21" t="n"/>
      <c r="S32" s="20" t="n"/>
      <c r="T32" s="20" t="n"/>
      <c r="U32" s="20" t="n"/>
    </row>
    <row r="33">
      <c r="A33" s="19" t="n"/>
      <c r="B33" s="20" t="n"/>
      <c r="C33" s="20" t="n"/>
      <c r="D33" s="20" t="n"/>
      <c r="E33" s="20" t="n"/>
      <c r="F33" s="20" t="n"/>
      <c r="G33" s="20" t="n"/>
      <c r="H33" s="21" t="n"/>
      <c r="I33" s="22">
        <f>IF($A33="","",IFERROR(IF($G33="Taxable",VLOOKUP("TPS",'Paramètres'!$A$5:$B$6,2,FALSE),0),0))</f>
        <v/>
      </c>
      <c r="J33" s="23">
        <f>IF($A33="","",IFERROR(ROUND($H33*$I33,2),0))</f>
        <v/>
      </c>
      <c r="K33" s="22">
        <f>IF($A33="","",IFERROR(IF($G33="Taxable",VLOOKUP("TVQ",'Paramètres'!$A$5:$B$6,2,FALSE),0),0))</f>
        <v/>
      </c>
      <c r="L33" s="23">
        <f>IF($A33="","",IFERROR(ROUND($H33*$K33,2),0))</f>
        <v/>
      </c>
      <c r="M33" s="24" t="n"/>
      <c r="N33" s="24" t="n"/>
      <c r="O33" s="23">
        <f>IF($A33="","",IFERROR(IF(AND($C33="Achat/dépense",$T33="À inclure"),ROUND($J33*$M33,2),0),0))</f>
        <v/>
      </c>
      <c r="P33" s="23">
        <f>IF($A33="","",IFERROR(IF(AND($C33="Achat/dépense",$T33="À inclure"),ROUND($L33*$N33,2),0),0))</f>
        <v/>
      </c>
      <c r="Q33" s="21" t="n"/>
      <c r="R33" s="21" t="n"/>
      <c r="S33" s="20" t="n"/>
      <c r="T33" s="20" t="n"/>
      <c r="U33" s="20" t="n"/>
    </row>
    <row r="34">
      <c r="A34" s="19" t="n"/>
      <c r="B34" s="20" t="n"/>
      <c r="C34" s="20" t="n"/>
      <c r="D34" s="20" t="n"/>
      <c r="E34" s="20" t="n"/>
      <c r="F34" s="20" t="n"/>
      <c r="G34" s="20" t="n"/>
      <c r="H34" s="21" t="n"/>
      <c r="I34" s="22">
        <f>IF($A34="","",IFERROR(IF($G34="Taxable",VLOOKUP("TPS",'Paramètres'!$A$5:$B$6,2,FALSE),0),0))</f>
        <v/>
      </c>
      <c r="J34" s="23">
        <f>IF($A34="","",IFERROR(ROUND($H34*$I34,2),0))</f>
        <v/>
      </c>
      <c r="K34" s="22">
        <f>IF($A34="","",IFERROR(IF($G34="Taxable",VLOOKUP("TVQ",'Paramètres'!$A$5:$B$6,2,FALSE),0),0))</f>
        <v/>
      </c>
      <c r="L34" s="23">
        <f>IF($A34="","",IFERROR(ROUND($H34*$K34,2),0))</f>
        <v/>
      </c>
      <c r="M34" s="24" t="n"/>
      <c r="N34" s="24" t="n"/>
      <c r="O34" s="23">
        <f>IF($A34="","",IFERROR(IF(AND($C34="Achat/dépense",$T34="À inclure"),ROUND($J34*$M34,2),0),0))</f>
        <v/>
      </c>
      <c r="P34" s="23">
        <f>IF($A34="","",IFERROR(IF(AND($C34="Achat/dépense",$T34="À inclure"),ROUND($L34*$N34,2),0),0))</f>
        <v/>
      </c>
      <c r="Q34" s="21" t="n"/>
      <c r="R34" s="21" t="n"/>
      <c r="S34" s="20" t="n"/>
      <c r="T34" s="20" t="n"/>
      <c r="U34" s="20" t="n"/>
    </row>
    <row r="35">
      <c r="A35" s="19" t="n"/>
      <c r="B35" s="20" t="n"/>
      <c r="C35" s="20" t="n"/>
      <c r="D35" s="20" t="n"/>
      <c r="E35" s="20" t="n"/>
      <c r="F35" s="20" t="n"/>
      <c r="G35" s="20" t="n"/>
      <c r="H35" s="21" t="n"/>
      <c r="I35" s="22">
        <f>IF($A35="","",IFERROR(IF($G35="Taxable",VLOOKUP("TPS",'Paramètres'!$A$5:$B$6,2,FALSE),0),0))</f>
        <v/>
      </c>
      <c r="J35" s="23">
        <f>IF($A35="","",IFERROR(ROUND($H35*$I35,2),0))</f>
        <v/>
      </c>
      <c r="K35" s="22">
        <f>IF($A35="","",IFERROR(IF($G35="Taxable",VLOOKUP("TVQ",'Paramètres'!$A$5:$B$6,2,FALSE),0),0))</f>
        <v/>
      </c>
      <c r="L35" s="23">
        <f>IF($A35="","",IFERROR(ROUND($H35*$K35,2),0))</f>
        <v/>
      </c>
      <c r="M35" s="24" t="n"/>
      <c r="N35" s="24" t="n"/>
      <c r="O35" s="23">
        <f>IF($A35="","",IFERROR(IF(AND($C35="Achat/dépense",$T35="À inclure"),ROUND($J35*$M35,2),0),0))</f>
        <v/>
      </c>
      <c r="P35" s="23">
        <f>IF($A35="","",IFERROR(IF(AND($C35="Achat/dépense",$T35="À inclure"),ROUND($L35*$N35,2),0),0))</f>
        <v/>
      </c>
      <c r="Q35" s="21" t="n"/>
      <c r="R35" s="21" t="n"/>
      <c r="S35" s="20" t="n"/>
      <c r="T35" s="20" t="n"/>
      <c r="U35" s="20" t="n"/>
    </row>
    <row r="36">
      <c r="A36" s="19" t="n"/>
      <c r="B36" s="20" t="n"/>
      <c r="C36" s="20" t="n"/>
      <c r="D36" s="20" t="n"/>
      <c r="E36" s="20" t="n"/>
      <c r="F36" s="20" t="n"/>
      <c r="G36" s="20" t="n"/>
      <c r="H36" s="21" t="n"/>
      <c r="I36" s="22">
        <f>IF($A36="","",IFERROR(IF($G36="Taxable",VLOOKUP("TPS",'Paramètres'!$A$5:$B$6,2,FALSE),0),0))</f>
        <v/>
      </c>
      <c r="J36" s="23">
        <f>IF($A36="","",IFERROR(ROUND($H36*$I36,2),0))</f>
        <v/>
      </c>
      <c r="K36" s="22">
        <f>IF($A36="","",IFERROR(IF($G36="Taxable",VLOOKUP("TVQ",'Paramètres'!$A$5:$B$6,2,FALSE),0),0))</f>
        <v/>
      </c>
      <c r="L36" s="23">
        <f>IF($A36="","",IFERROR(ROUND($H36*$K36,2),0))</f>
        <v/>
      </c>
      <c r="M36" s="24" t="n"/>
      <c r="N36" s="24" t="n"/>
      <c r="O36" s="23">
        <f>IF($A36="","",IFERROR(IF(AND($C36="Achat/dépense",$T36="À inclure"),ROUND($J36*$M36,2),0),0))</f>
        <v/>
      </c>
      <c r="P36" s="23">
        <f>IF($A36="","",IFERROR(IF(AND($C36="Achat/dépense",$T36="À inclure"),ROUND($L36*$N36,2),0),0))</f>
        <v/>
      </c>
      <c r="Q36" s="21" t="n"/>
      <c r="R36" s="21" t="n"/>
      <c r="S36" s="20" t="n"/>
      <c r="T36" s="20" t="n"/>
      <c r="U36" s="20" t="n"/>
    </row>
    <row r="37">
      <c r="A37" s="19" t="n"/>
      <c r="B37" s="20" t="n"/>
      <c r="C37" s="20" t="n"/>
      <c r="D37" s="20" t="n"/>
      <c r="E37" s="20" t="n"/>
      <c r="F37" s="20" t="n"/>
      <c r="G37" s="20" t="n"/>
      <c r="H37" s="21" t="n"/>
      <c r="I37" s="22">
        <f>IF($A37="","",IFERROR(IF($G37="Taxable",VLOOKUP("TPS",'Paramètres'!$A$5:$B$6,2,FALSE),0),0))</f>
        <v/>
      </c>
      <c r="J37" s="23">
        <f>IF($A37="","",IFERROR(ROUND($H37*$I37,2),0))</f>
        <v/>
      </c>
      <c r="K37" s="22">
        <f>IF($A37="","",IFERROR(IF($G37="Taxable",VLOOKUP("TVQ",'Paramètres'!$A$5:$B$6,2,FALSE),0),0))</f>
        <v/>
      </c>
      <c r="L37" s="23">
        <f>IF($A37="","",IFERROR(ROUND($H37*$K37,2),0))</f>
        <v/>
      </c>
      <c r="M37" s="24" t="n"/>
      <c r="N37" s="24" t="n"/>
      <c r="O37" s="23">
        <f>IF($A37="","",IFERROR(IF(AND($C37="Achat/dépense",$T37="À inclure"),ROUND($J37*$M37,2),0),0))</f>
        <v/>
      </c>
      <c r="P37" s="23">
        <f>IF($A37="","",IFERROR(IF(AND($C37="Achat/dépense",$T37="À inclure"),ROUND($L37*$N37,2),0),0))</f>
        <v/>
      </c>
      <c r="Q37" s="21" t="n"/>
      <c r="R37" s="21" t="n"/>
      <c r="S37" s="20" t="n"/>
      <c r="T37" s="20" t="n"/>
      <c r="U37" s="20" t="n"/>
    </row>
    <row r="38">
      <c r="A38" s="19" t="n"/>
      <c r="B38" s="20" t="n"/>
      <c r="C38" s="20" t="n"/>
      <c r="D38" s="20" t="n"/>
      <c r="E38" s="20" t="n"/>
      <c r="F38" s="20" t="n"/>
      <c r="G38" s="20" t="n"/>
      <c r="H38" s="21" t="n"/>
      <c r="I38" s="22">
        <f>IF($A38="","",IFERROR(IF($G38="Taxable",VLOOKUP("TPS",'Paramètres'!$A$5:$B$6,2,FALSE),0),0))</f>
        <v/>
      </c>
      <c r="J38" s="23">
        <f>IF($A38="","",IFERROR(ROUND($H38*$I38,2),0))</f>
        <v/>
      </c>
      <c r="K38" s="22">
        <f>IF($A38="","",IFERROR(IF($G38="Taxable",VLOOKUP("TVQ",'Paramètres'!$A$5:$B$6,2,FALSE),0),0))</f>
        <v/>
      </c>
      <c r="L38" s="23">
        <f>IF($A38="","",IFERROR(ROUND($H38*$K38,2),0))</f>
        <v/>
      </c>
      <c r="M38" s="24" t="n"/>
      <c r="N38" s="24" t="n"/>
      <c r="O38" s="23">
        <f>IF($A38="","",IFERROR(IF(AND($C38="Achat/dépense",$T38="À inclure"),ROUND($J38*$M38,2),0),0))</f>
        <v/>
      </c>
      <c r="P38" s="23">
        <f>IF($A38="","",IFERROR(IF(AND($C38="Achat/dépense",$T38="À inclure"),ROUND($L38*$N38,2),0),0))</f>
        <v/>
      </c>
      <c r="Q38" s="21" t="n"/>
      <c r="R38" s="21" t="n"/>
      <c r="S38" s="20" t="n"/>
      <c r="T38" s="20" t="n"/>
      <c r="U38" s="20" t="n"/>
    </row>
    <row r="39">
      <c r="A39" s="19" t="n"/>
      <c r="B39" s="20" t="n"/>
      <c r="C39" s="20" t="n"/>
      <c r="D39" s="20" t="n"/>
      <c r="E39" s="20" t="n"/>
      <c r="F39" s="20" t="n"/>
      <c r="G39" s="20" t="n"/>
      <c r="H39" s="21" t="n"/>
      <c r="I39" s="22">
        <f>IF($A39="","",IFERROR(IF($G39="Taxable",VLOOKUP("TPS",'Paramètres'!$A$5:$B$6,2,FALSE),0),0))</f>
        <v/>
      </c>
      <c r="J39" s="23">
        <f>IF($A39="","",IFERROR(ROUND($H39*$I39,2),0))</f>
        <v/>
      </c>
      <c r="K39" s="22">
        <f>IF($A39="","",IFERROR(IF($G39="Taxable",VLOOKUP("TVQ",'Paramètres'!$A$5:$B$6,2,FALSE),0),0))</f>
        <v/>
      </c>
      <c r="L39" s="23">
        <f>IF($A39="","",IFERROR(ROUND($H39*$K39,2),0))</f>
        <v/>
      </c>
      <c r="M39" s="24" t="n"/>
      <c r="N39" s="24" t="n"/>
      <c r="O39" s="23">
        <f>IF($A39="","",IFERROR(IF(AND($C39="Achat/dépense",$T39="À inclure"),ROUND($J39*$M39,2),0),0))</f>
        <v/>
      </c>
      <c r="P39" s="23">
        <f>IF($A39="","",IFERROR(IF(AND($C39="Achat/dépense",$T39="À inclure"),ROUND($L39*$N39,2),0),0))</f>
        <v/>
      </c>
      <c r="Q39" s="21" t="n"/>
      <c r="R39" s="21" t="n"/>
      <c r="S39" s="20" t="n"/>
      <c r="T39" s="20" t="n"/>
      <c r="U39" s="20" t="n"/>
    </row>
    <row r="40">
      <c r="A40" s="19" t="n"/>
      <c r="B40" s="20" t="n"/>
      <c r="C40" s="20" t="n"/>
      <c r="D40" s="20" t="n"/>
      <c r="E40" s="20" t="n"/>
      <c r="F40" s="20" t="n"/>
      <c r="G40" s="20" t="n"/>
      <c r="H40" s="21" t="n"/>
      <c r="I40" s="22">
        <f>IF($A40="","",IFERROR(IF($G40="Taxable",VLOOKUP("TPS",'Paramètres'!$A$5:$B$6,2,FALSE),0),0))</f>
        <v/>
      </c>
      <c r="J40" s="23">
        <f>IF($A40="","",IFERROR(ROUND($H40*$I40,2),0))</f>
        <v/>
      </c>
      <c r="K40" s="22">
        <f>IF($A40="","",IFERROR(IF($G40="Taxable",VLOOKUP("TVQ",'Paramètres'!$A$5:$B$6,2,FALSE),0),0))</f>
        <v/>
      </c>
      <c r="L40" s="23">
        <f>IF($A40="","",IFERROR(ROUND($H40*$K40,2),0))</f>
        <v/>
      </c>
      <c r="M40" s="24" t="n"/>
      <c r="N40" s="24" t="n"/>
      <c r="O40" s="23">
        <f>IF($A40="","",IFERROR(IF(AND($C40="Achat/dépense",$T40="À inclure"),ROUND($J40*$M40,2),0),0))</f>
        <v/>
      </c>
      <c r="P40" s="23">
        <f>IF($A40="","",IFERROR(IF(AND($C40="Achat/dépense",$T40="À inclure"),ROUND($L40*$N40,2),0),0))</f>
        <v/>
      </c>
      <c r="Q40" s="21" t="n"/>
      <c r="R40" s="21" t="n"/>
      <c r="S40" s="20" t="n"/>
      <c r="T40" s="20" t="n"/>
      <c r="U40" s="20" t="n"/>
    </row>
    <row r="41">
      <c r="A41" s="19" t="n"/>
      <c r="B41" s="20" t="n"/>
      <c r="C41" s="20" t="n"/>
      <c r="D41" s="20" t="n"/>
      <c r="E41" s="20" t="n"/>
      <c r="F41" s="20" t="n"/>
      <c r="G41" s="20" t="n"/>
      <c r="H41" s="21" t="n"/>
      <c r="I41" s="22">
        <f>IF($A41="","",IFERROR(IF($G41="Taxable",VLOOKUP("TPS",'Paramètres'!$A$5:$B$6,2,FALSE),0),0))</f>
        <v/>
      </c>
      <c r="J41" s="23">
        <f>IF($A41="","",IFERROR(ROUND($H41*$I41,2),0))</f>
        <v/>
      </c>
      <c r="K41" s="22">
        <f>IF($A41="","",IFERROR(IF($G41="Taxable",VLOOKUP("TVQ",'Paramètres'!$A$5:$B$6,2,FALSE),0),0))</f>
        <v/>
      </c>
      <c r="L41" s="23">
        <f>IF($A41="","",IFERROR(ROUND($H41*$K41,2),0))</f>
        <v/>
      </c>
      <c r="M41" s="24" t="n"/>
      <c r="N41" s="24" t="n"/>
      <c r="O41" s="23">
        <f>IF($A41="","",IFERROR(IF(AND($C41="Achat/dépense",$T41="À inclure"),ROUND($J41*$M41,2),0),0))</f>
        <v/>
      </c>
      <c r="P41" s="23">
        <f>IF($A41="","",IFERROR(IF(AND($C41="Achat/dépense",$T41="À inclure"),ROUND($L41*$N41,2),0),0))</f>
        <v/>
      </c>
      <c r="Q41" s="21" t="n"/>
      <c r="R41" s="21" t="n"/>
      <c r="S41" s="20" t="n"/>
      <c r="T41" s="20" t="n"/>
      <c r="U41" s="20" t="n"/>
    </row>
    <row r="42">
      <c r="A42" s="19" t="n"/>
      <c r="B42" s="20" t="n"/>
      <c r="C42" s="20" t="n"/>
      <c r="D42" s="20" t="n"/>
      <c r="E42" s="20" t="n"/>
      <c r="F42" s="20" t="n"/>
      <c r="G42" s="20" t="n"/>
      <c r="H42" s="21" t="n"/>
      <c r="I42" s="22">
        <f>IF($A42="","",IFERROR(IF($G42="Taxable",VLOOKUP("TPS",'Paramètres'!$A$5:$B$6,2,FALSE),0),0))</f>
        <v/>
      </c>
      <c r="J42" s="23">
        <f>IF($A42="","",IFERROR(ROUND($H42*$I42,2),0))</f>
        <v/>
      </c>
      <c r="K42" s="22">
        <f>IF($A42="","",IFERROR(IF($G42="Taxable",VLOOKUP("TVQ",'Paramètres'!$A$5:$B$6,2,FALSE),0),0))</f>
        <v/>
      </c>
      <c r="L42" s="23">
        <f>IF($A42="","",IFERROR(ROUND($H42*$K42,2),0))</f>
        <v/>
      </c>
      <c r="M42" s="24" t="n"/>
      <c r="N42" s="24" t="n"/>
      <c r="O42" s="23">
        <f>IF($A42="","",IFERROR(IF(AND($C42="Achat/dépense",$T42="À inclure"),ROUND($J42*$M42,2),0),0))</f>
        <v/>
      </c>
      <c r="P42" s="23">
        <f>IF($A42="","",IFERROR(IF(AND($C42="Achat/dépense",$T42="À inclure"),ROUND($L42*$N42,2),0),0))</f>
        <v/>
      </c>
      <c r="Q42" s="21" t="n"/>
      <c r="R42" s="21" t="n"/>
      <c r="S42" s="20" t="n"/>
      <c r="T42" s="20" t="n"/>
      <c r="U42" s="20" t="n"/>
    </row>
    <row r="43">
      <c r="A43" s="19" t="n"/>
      <c r="B43" s="20" t="n"/>
      <c r="C43" s="20" t="n"/>
      <c r="D43" s="20" t="n"/>
      <c r="E43" s="20" t="n"/>
      <c r="F43" s="20" t="n"/>
      <c r="G43" s="20" t="n"/>
      <c r="H43" s="21" t="n"/>
      <c r="I43" s="22">
        <f>IF($A43="","",IFERROR(IF($G43="Taxable",VLOOKUP("TPS",'Paramètres'!$A$5:$B$6,2,FALSE),0),0))</f>
        <v/>
      </c>
      <c r="J43" s="23">
        <f>IF($A43="","",IFERROR(ROUND($H43*$I43,2),0))</f>
        <v/>
      </c>
      <c r="K43" s="22">
        <f>IF($A43="","",IFERROR(IF($G43="Taxable",VLOOKUP("TVQ",'Paramètres'!$A$5:$B$6,2,FALSE),0),0))</f>
        <v/>
      </c>
      <c r="L43" s="23">
        <f>IF($A43="","",IFERROR(ROUND($H43*$K43,2),0))</f>
        <v/>
      </c>
      <c r="M43" s="24" t="n"/>
      <c r="N43" s="24" t="n"/>
      <c r="O43" s="23">
        <f>IF($A43="","",IFERROR(IF(AND($C43="Achat/dépense",$T43="À inclure"),ROUND($J43*$M43,2),0),0))</f>
        <v/>
      </c>
      <c r="P43" s="23">
        <f>IF($A43="","",IFERROR(IF(AND($C43="Achat/dépense",$T43="À inclure"),ROUND($L43*$N43,2),0),0))</f>
        <v/>
      </c>
      <c r="Q43" s="21" t="n"/>
      <c r="R43" s="21" t="n"/>
      <c r="S43" s="20" t="n"/>
      <c r="T43" s="20" t="n"/>
      <c r="U43" s="20" t="n"/>
    </row>
    <row r="44">
      <c r="A44" s="19" t="n"/>
      <c r="B44" s="20" t="n"/>
      <c r="C44" s="20" t="n"/>
      <c r="D44" s="20" t="n"/>
      <c r="E44" s="20" t="n"/>
      <c r="F44" s="20" t="n"/>
      <c r="G44" s="20" t="n"/>
      <c r="H44" s="21" t="n"/>
      <c r="I44" s="22">
        <f>IF($A44="","",IFERROR(IF($G44="Taxable",VLOOKUP("TPS",'Paramètres'!$A$5:$B$6,2,FALSE),0),0))</f>
        <v/>
      </c>
      <c r="J44" s="23">
        <f>IF($A44="","",IFERROR(ROUND($H44*$I44,2),0))</f>
        <v/>
      </c>
      <c r="K44" s="22">
        <f>IF($A44="","",IFERROR(IF($G44="Taxable",VLOOKUP("TVQ",'Paramètres'!$A$5:$B$6,2,FALSE),0),0))</f>
        <v/>
      </c>
      <c r="L44" s="23">
        <f>IF($A44="","",IFERROR(ROUND($H44*$K44,2),0))</f>
        <v/>
      </c>
      <c r="M44" s="24" t="n"/>
      <c r="N44" s="24" t="n"/>
      <c r="O44" s="23">
        <f>IF($A44="","",IFERROR(IF(AND($C44="Achat/dépense",$T44="À inclure"),ROUND($J44*$M44,2),0),0))</f>
        <v/>
      </c>
      <c r="P44" s="23">
        <f>IF($A44="","",IFERROR(IF(AND($C44="Achat/dépense",$T44="À inclure"),ROUND($L44*$N44,2),0),0))</f>
        <v/>
      </c>
      <c r="Q44" s="21" t="n"/>
      <c r="R44" s="21" t="n"/>
      <c r="S44" s="20" t="n"/>
      <c r="T44" s="20" t="n"/>
      <c r="U44" s="20" t="n"/>
    </row>
    <row r="45">
      <c r="A45" s="19" t="n"/>
      <c r="B45" s="20" t="n"/>
      <c r="C45" s="20" t="n"/>
      <c r="D45" s="20" t="n"/>
      <c r="E45" s="20" t="n"/>
      <c r="F45" s="20" t="n"/>
      <c r="G45" s="20" t="n"/>
      <c r="H45" s="21" t="n"/>
      <c r="I45" s="22">
        <f>IF($A45="","",IFERROR(IF($G45="Taxable",VLOOKUP("TPS",'Paramètres'!$A$5:$B$6,2,FALSE),0),0))</f>
        <v/>
      </c>
      <c r="J45" s="23">
        <f>IF($A45="","",IFERROR(ROUND($H45*$I45,2),0))</f>
        <v/>
      </c>
      <c r="K45" s="22">
        <f>IF($A45="","",IFERROR(IF($G45="Taxable",VLOOKUP("TVQ",'Paramètres'!$A$5:$B$6,2,FALSE),0),0))</f>
        <v/>
      </c>
      <c r="L45" s="23">
        <f>IF($A45="","",IFERROR(ROUND($H45*$K45,2),0))</f>
        <v/>
      </c>
      <c r="M45" s="24" t="n"/>
      <c r="N45" s="24" t="n"/>
      <c r="O45" s="23">
        <f>IF($A45="","",IFERROR(IF(AND($C45="Achat/dépense",$T45="À inclure"),ROUND($J45*$M45,2),0),0))</f>
        <v/>
      </c>
      <c r="P45" s="23">
        <f>IF($A45="","",IFERROR(IF(AND($C45="Achat/dépense",$T45="À inclure"),ROUND($L45*$N45,2),0),0))</f>
        <v/>
      </c>
      <c r="Q45" s="21" t="n"/>
      <c r="R45" s="21" t="n"/>
      <c r="S45" s="20" t="n"/>
      <c r="T45" s="20" t="n"/>
      <c r="U45" s="20" t="n"/>
    </row>
    <row r="46">
      <c r="A46" s="19" t="n"/>
      <c r="B46" s="20" t="n"/>
      <c r="C46" s="20" t="n"/>
      <c r="D46" s="20" t="n"/>
      <c r="E46" s="20" t="n"/>
      <c r="F46" s="20" t="n"/>
      <c r="G46" s="20" t="n"/>
      <c r="H46" s="21" t="n"/>
      <c r="I46" s="22">
        <f>IF($A46="","",IFERROR(IF($G46="Taxable",VLOOKUP("TPS",'Paramètres'!$A$5:$B$6,2,FALSE),0),0))</f>
        <v/>
      </c>
      <c r="J46" s="23">
        <f>IF($A46="","",IFERROR(ROUND($H46*$I46,2),0))</f>
        <v/>
      </c>
      <c r="K46" s="22">
        <f>IF($A46="","",IFERROR(IF($G46="Taxable",VLOOKUP("TVQ",'Paramètres'!$A$5:$B$6,2,FALSE),0),0))</f>
        <v/>
      </c>
      <c r="L46" s="23">
        <f>IF($A46="","",IFERROR(ROUND($H46*$K46,2),0))</f>
        <v/>
      </c>
      <c r="M46" s="24" t="n"/>
      <c r="N46" s="24" t="n"/>
      <c r="O46" s="23">
        <f>IF($A46="","",IFERROR(IF(AND($C46="Achat/dépense",$T46="À inclure"),ROUND($J46*$M46,2),0),0))</f>
        <v/>
      </c>
      <c r="P46" s="23">
        <f>IF($A46="","",IFERROR(IF(AND($C46="Achat/dépense",$T46="À inclure"),ROUND($L46*$N46,2),0),0))</f>
        <v/>
      </c>
      <c r="Q46" s="21" t="n"/>
      <c r="R46" s="21" t="n"/>
      <c r="S46" s="20" t="n"/>
      <c r="T46" s="20" t="n"/>
      <c r="U46" s="20" t="n"/>
    </row>
    <row r="47">
      <c r="A47" s="19" t="n"/>
      <c r="B47" s="20" t="n"/>
      <c r="C47" s="20" t="n"/>
      <c r="D47" s="20" t="n"/>
      <c r="E47" s="20" t="n"/>
      <c r="F47" s="20" t="n"/>
      <c r="G47" s="20" t="n"/>
      <c r="H47" s="21" t="n"/>
      <c r="I47" s="22">
        <f>IF($A47="","",IFERROR(IF($G47="Taxable",VLOOKUP("TPS",'Paramètres'!$A$5:$B$6,2,FALSE),0),0))</f>
        <v/>
      </c>
      <c r="J47" s="23">
        <f>IF($A47="","",IFERROR(ROUND($H47*$I47,2),0))</f>
        <v/>
      </c>
      <c r="K47" s="22">
        <f>IF($A47="","",IFERROR(IF($G47="Taxable",VLOOKUP("TVQ",'Paramètres'!$A$5:$B$6,2,FALSE),0),0))</f>
        <v/>
      </c>
      <c r="L47" s="23">
        <f>IF($A47="","",IFERROR(ROUND($H47*$K47,2),0))</f>
        <v/>
      </c>
      <c r="M47" s="24" t="n"/>
      <c r="N47" s="24" t="n"/>
      <c r="O47" s="23">
        <f>IF($A47="","",IFERROR(IF(AND($C47="Achat/dépense",$T47="À inclure"),ROUND($J47*$M47,2),0),0))</f>
        <v/>
      </c>
      <c r="P47" s="23">
        <f>IF($A47="","",IFERROR(IF(AND($C47="Achat/dépense",$T47="À inclure"),ROUND($L47*$N47,2),0),0))</f>
        <v/>
      </c>
      <c r="Q47" s="21" t="n"/>
      <c r="R47" s="21" t="n"/>
      <c r="S47" s="20" t="n"/>
      <c r="T47" s="20" t="n"/>
      <c r="U47" s="20" t="n"/>
    </row>
    <row r="48">
      <c r="A48" s="19" t="n"/>
      <c r="B48" s="20" t="n"/>
      <c r="C48" s="20" t="n"/>
      <c r="D48" s="20" t="n"/>
      <c r="E48" s="20" t="n"/>
      <c r="F48" s="20" t="n"/>
      <c r="G48" s="20" t="n"/>
      <c r="H48" s="21" t="n"/>
      <c r="I48" s="22">
        <f>IF($A48="","",IFERROR(IF($G48="Taxable",VLOOKUP("TPS",'Paramètres'!$A$5:$B$6,2,FALSE),0),0))</f>
        <v/>
      </c>
      <c r="J48" s="23">
        <f>IF($A48="","",IFERROR(ROUND($H48*$I48,2),0))</f>
        <v/>
      </c>
      <c r="K48" s="22">
        <f>IF($A48="","",IFERROR(IF($G48="Taxable",VLOOKUP("TVQ",'Paramètres'!$A$5:$B$6,2,FALSE),0),0))</f>
        <v/>
      </c>
      <c r="L48" s="23">
        <f>IF($A48="","",IFERROR(ROUND($H48*$K48,2),0))</f>
        <v/>
      </c>
      <c r="M48" s="24" t="n"/>
      <c r="N48" s="24" t="n"/>
      <c r="O48" s="23">
        <f>IF($A48="","",IFERROR(IF(AND($C48="Achat/dépense",$T48="À inclure"),ROUND($J48*$M48,2),0),0))</f>
        <v/>
      </c>
      <c r="P48" s="23">
        <f>IF($A48="","",IFERROR(IF(AND($C48="Achat/dépense",$T48="À inclure"),ROUND($L48*$N48,2),0),0))</f>
        <v/>
      </c>
      <c r="Q48" s="21" t="n"/>
      <c r="R48" s="21" t="n"/>
      <c r="S48" s="20" t="n"/>
      <c r="T48" s="20" t="n"/>
      <c r="U48" s="20" t="n"/>
    </row>
    <row r="49">
      <c r="A49" s="19" t="n"/>
      <c r="B49" s="20" t="n"/>
      <c r="C49" s="20" t="n"/>
      <c r="D49" s="20" t="n"/>
      <c r="E49" s="20" t="n"/>
      <c r="F49" s="20" t="n"/>
      <c r="G49" s="20" t="n"/>
      <c r="H49" s="21" t="n"/>
      <c r="I49" s="22">
        <f>IF($A49="","",IFERROR(IF($G49="Taxable",VLOOKUP("TPS",'Paramètres'!$A$5:$B$6,2,FALSE),0),0))</f>
        <v/>
      </c>
      <c r="J49" s="23">
        <f>IF($A49="","",IFERROR(ROUND($H49*$I49,2),0))</f>
        <v/>
      </c>
      <c r="K49" s="22">
        <f>IF($A49="","",IFERROR(IF($G49="Taxable",VLOOKUP("TVQ",'Paramètres'!$A$5:$B$6,2,FALSE),0),0))</f>
        <v/>
      </c>
      <c r="L49" s="23">
        <f>IF($A49="","",IFERROR(ROUND($H49*$K49,2),0))</f>
        <v/>
      </c>
      <c r="M49" s="24" t="n"/>
      <c r="N49" s="24" t="n"/>
      <c r="O49" s="23">
        <f>IF($A49="","",IFERROR(IF(AND($C49="Achat/dépense",$T49="À inclure"),ROUND($J49*$M49,2),0),0))</f>
        <v/>
      </c>
      <c r="P49" s="23">
        <f>IF($A49="","",IFERROR(IF(AND($C49="Achat/dépense",$T49="À inclure"),ROUND($L49*$N49,2),0),0))</f>
        <v/>
      </c>
      <c r="Q49" s="21" t="n"/>
      <c r="R49" s="21" t="n"/>
      <c r="S49" s="20" t="n"/>
      <c r="T49" s="20" t="n"/>
      <c r="U49" s="20" t="n"/>
    </row>
    <row r="50">
      <c r="A50" s="19" t="n"/>
      <c r="B50" s="20" t="n"/>
      <c r="C50" s="20" t="n"/>
      <c r="D50" s="20" t="n"/>
      <c r="E50" s="20" t="n"/>
      <c r="F50" s="20" t="n"/>
      <c r="G50" s="20" t="n"/>
      <c r="H50" s="21" t="n"/>
      <c r="I50" s="22">
        <f>IF($A50="","",IFERROR(IF($G50="Taxable",VLOOKUP("TPS",'Paramètres'!$A$5:$B$6,2,FALSE),0),0))</f>
        <v/>
      </c>
      <c r="J50" s="23">
        <f>IF($A50="","",IFERROR(ROUND($H50*$I50,2),0))</f>
        <v/>
      </c>
      <c r="K50" s="22">
        <f>IF($A50="","",IFERROR(IF($G50="Taxable",VLOOKUP("TVQ",'Paramètres'!$A$5:$B$6,2,FALSE),0),0))</f>
        <v/>
      </c>
      <c r="L50" s="23">
        <f>IF($A50="","",IFERROR(ROUND($H50*$K50,2),0))</f>
        <v/>
      </c>
      <c r="M50" s="24" t="n"/>
      <c r="N50" s="24" t="n"/>
      <c r="O50" s="23">
        <f>IF($A50="","",IFERROR(IF(AND($C50="Achat/dépense",$T50="À inclure"),ROUND($J50*$M50,2),0),0))</f>
        <v/>
      </c>
      <c r="P50" s="23">
        <f>IF($A50="","",IFERROR(IF(AND($C50="Achat/dépense",$T50="À inclure"),ROUND($L50*$N50,2),0),0))</f>
        <v/>
      </c>
      <c r="Q50" s="21" t="n"/>
      <c r="R50" s="21" t="n"/>
      <c r="S50" s="20" t="n"/>
      <c r="T50" s="20" t="n"/>
      <c r="U50" s="20" t="n"/>
    </row>
    <row r="51">
      <c r="A51" s="19" t="n"/>
      <c r="B51" s="20" t="n"/>
      <c r="C51" s="20" t="n"/>
      <c r="D51" s="20" t="n"/>
      <c r="E51" s="20" t="n"/>
      <c r="F51" s="20" t="n"/>
      <c r="G51" s="20" t="n"/>
      <c r="H51" s="21" t="n"/>
      <c r="I51" s="22">
        <f>IF($A51="","",IFERROR(IF($G51="Taxable",VLOOKUP("TPS",'Paramètres'!$A$5:$B$6,2,FALSE),0),0))</f>
        <v/>
      </c>
      <c r="J51" s="23">
        <f>IF($A51="","",IFERROR(ROUND($H51*$I51,2),0))</f>
        <v/>
      </c>
      <c r="K51" s="22">
        <f>IF($A51="","",IFERROR(IF($G51="Taxable",VLOOKUP("TVQ",'Paramètres'!$A$5:$B$6,2,FALSE),0),0))</f>
        <v/>
      </c>
      <c r="L51" s="23">
        <f>IF($A51="","",IFERROR(ROUND($H51*$K51,2),0))</f>
        <v/>
      </c>
      <c r="M51" s="24" t="n"/>
      <c r="N51" s="24" t="n"/>
      <c r="O51" s="23">
        <f>IF($A51="","",IFERROR(IF(AND($C51="Achat/dépense",$T51="À inclure"),ROUND($J51*$M51,2),0),0))</f>
        <v/>
      </c>
      <c r="P51" s="23">
        <f>IF($A51="","",IFERROR(IF(AND($C51="Achat/dépense",$T51="À inclure"),ROUND($L51*$N51,2),0),0))</f>
        <v/>
      </c>
      <c r="Q51" s="21" t="n"/>
      <c r="R51" s="21" t="n"/>
      <c r="S51" s="20" t="n"/>
      <c r="T51" s="20" t="n"/>
      <c r="U51" s="20" t="n"/>
    </row>
    <row r="52">
      <c r="A52" s="19" t="n"/>
      <c r="B52" s="20" t="n"/>
      <c r="C52" s="20" t="n"/>
      <c r="D52" s="20" t="n"/>
      <c r="E52" s="20" t="n"/>
      <c r="F52" s="20" t="n"/>
      <c r="G52" s="20" t="n"/>
      <c r="H52" s="21" t="n"/>
      <c r="I52" s="22">
        <f>IF($A52="","",IFERROR(IF($G52="Taxable",VLOOKUP("TPS",'Paramètres'!$A$5:$B$6,2,FALSE),0),0))</f>
        <v/>
      </c>
      <c r="J52" s="23">
        <f>IF($A52="","",IFERROR(ROUND($H52*$I52,2),0))</f>
        <v/>
      </c>
      <c r="K52" s="22">
        <f>IF($A52="","",IFERROR(IF($G52="Taxable",VLOOKUP("TVQ",'Paramètres'!$A$5:$B$6,2,FALSE),0),0))</f>
        <v/>
      </c>
      <c r="L52" s="23">
        <f>IF($A52="","",IFERROR(ROUND($H52*$K52,2),0))</f>
        <v/>
      </c>
      <c r="M52" s="24" t="n"/>
      <c r="N52" s="24" t="n"/>
      <c r="O52" s="23">
        <f>IF($A52="","",IFERROR(IF(AND($C52="Achat/dépense",$T52="À inclure"),ROUND($J52*$M52,2),0),0))</f>
        <v/>
      </c>
      <c r="P52" s="23">
        <f>IF($A52="","",IFERROR(IF(AND($C52="Achat/dépense",$T52="À inclure"),ROUND($L52*$N52,2),0),0))</f>
        <v/>
      </c>
      <c r="Q52" s="21" t="n"/>
      <c r="R52" s="21" t="n"/>
      <c r="S52" s="20" t="n"/>
      <c r="T52" s="20" t="n"/>
      <c r="U52" s="20" t="n"/>
    </row>
    <row r="53">
      <c r="A53" s="19" t="n"/>
      <c r="B53" s="20" t="n"/>
      <c r="C53" s="20" t="n"/>
      <c r="D53" s="20" t="n"/>
      <c r="E53" s="20" t="n"/>
      <c r="F53" s="20" t="n"/>
      <c r="G53" s="20" t="n"/>
      <c r="H53" s="21" t="n"/>
      <c r="I53" s="22">
        <f>IF($A53="","",IFERROR(IF($G53="Taxable",VLOOKUP("TPS",'Paramètres'!$A$5:$B$6,2,FALSE),0),0))</f>
        <v/>
      </c>
      <c r="J53" s="23">
        <f>IF($A53="","",IFERROR(ROUND($H53*$I53,2),0))</f>
        <v/>
      </c>
      <c r="K53" s="22">
        <f>IF($A53="","",IFERROR(IF($G53="Taxable",VLOOKUP("TVQ",'Paramètres'!$A$5:$B$6,2,FALSE),0),0))</f>
        <v/>
      </c>
      <c r="L53" s="23">
        <f>IF($A53="","",IFERROR(ROUND($H53*$K53,2),0))</f>
        <v/>
      </c>
      <c r="M53" s="24" t="n"/>
      <c r="N53" s="24" t="n"/>
      <c r="O53" s="23">
        <f>IF($A53="","",IFERROR(IF(AND($C53="Achat/dépense",$T53="À inclure"),ROUND($J53*$M53,2),0),0))</f>
        <v/>
      </c>
      <c r="P53" s="23">
        <f>IF($A53="","",IFERROR(IF(AND($C53="Achat/dépense",$T53="À inclure"),ROUND($L53*$N53,2),0),0))</f>
        <v/>
      </c>
      <c r="Q53" s="21" t="n"/>
      <c r="R53" s="21" t="n"/>
      <c r="S53" s="20" t="n"/>
      <c r="T53" s="20" t="n"/>
      <c r="U53" s="20" t="n"/>
    </row>
    <row r="54">
      <c r="A54" s="19" t="n"/>
      <c r="B54" s="20" t="n"/>
      <c r="C54" s="20" t="n"/>
      <c r="D54" s="20" t="n"/>
      <c r="E54" s="20" t="n"/>
      <c r="F54" s="20" t="n"/>
      <c r="G54" s="20" t="n"/>
      <c r="H54" s="21" t="n"/>
      <c r="I54" s="22">
        <f>IF($A54="","",IFERROR(IF($G54="Taxable",VLOOKUP("TPS",'Paramètres'!$A$5:$B$6,2,FALSE),0),0))</f>
        <v/>
      </c>
      <c r="J54" s="23">
        <f>IF($A54="","",IFERROR(ROUND($H54*$I54,2),0))</f>
        <v/>
      </c>
      <c r="K54" s="22">
        <f>IF($A54="","",IFERROR(IF($G54="Taxable",VLOOKUP("TVQ",'Paramètres'!$A$5:$B$6,2,FALSE),0),0))</f>
        <v/>
      </c>
      <c r="L54" s="23">
        <f>IF($A54="","",IFERROR(ROUND($H54*$K54,2),0))</f>
        <v/>
      </c>
      <c r="M54" s="24" t="n"/>
      <c r="N54" s="24" t="n"/>
      <c r="O54" s="23">
        <f>IF($A54="","",IFERROR(IF(AND($C54="Achat/dépense",$T54="À inclure"),ROUND($J54*$M54,2),0),0))</f>
        <v/>
      </c>
      <c r="P54" s="23">
        <f>IF($A54="","",IFERROR(IF(AND($C54="Achat/dépense",$T54="À inclure"),ROUND($L54*$N54,2),0),0))</f>
        <v/>
      </c>
      <c r="Q54" s="21" t="n"/>
      <c r="R54" s="21" t="n"/>
      <c r="S54" s="20" t="n"/>
      <c r="T54" s="20" t="n"/>
      <c r="U54" s="20" t="n"/>
    </row>
    <row r="55">
      <c r="A55" s="19" t="n"/>
      <c r="B55" s="20" t="n"/>
      <c r="C55" s="20" t="n"/>
      <c r="D55" s="20" t="n"/>
      <c r="E55" s="20" t="n"/>
      <c r="F55" s="20" t="n"/>
      <c r="G55" s="20" t="n"/>
      <c r="H55" s="21" t="n"/>
      <c r="I55" s="22">
        <f>IF($A55="","",IFERROR(IF($G55="Taxable",VLOOKUP("TPS",'Paramètres'!$A$5:$B$6,2,FALSE),0),0))</f>
        <v/>
      </c>
      <c r="J55" s="23">
        <f>IF($A55="","",IFERROR(ROUND($H55*$I55,2),0))</f>
        <v/>
      </c>
      <c r="K55" s="22">
        <f>IF($A55="","",IFERROR(IF($G55="Taxable",VLOOKUP("TVQ",'Paramètres'!$A$5:$B$6,2,FALSE),0),0))</f>
        <v/>
      </c>
      <c r="L55" s="23">
        <f>IF($A55="","",IFERROR(ROUND($H55*$K55,2),0))</f>
        <v/>
      </c>
      <c r="M55" s="24" t="n"/>
      <c r="N55" s="24" t="n"/>
      <c r="O55" s="23">
        <f>IF($A55="","",IFERROR(IF(AND($C55="Achat/dépense",$T55="À inclure"),ROUND($J55*$M55,2),0),0))</f>
        <v/>
      </c>
      <c r="P55" s="23">
        <f>IF($A55="","",IFERROR(IF(AND($C55="Achat/dépense",$T55="À inclure"),ROUND($L55*$N55,2),0),0))</f>
        <v/>
      </c>
      <c r="Q55" s="21" t="n"/>
      <c r="R55" s="21" t="n"/>
      <c r="S55" s="20" t="n"/>
      <c r="T55" s="20" t="n"/>
      <c r="U55" s="20" t="n"/>
    </row>
    <row r="56">
      <c r="A56" s="19" t="n"/>
      <c r="B56" s="20" t="n"/>
      <c r="C56" s="20" t="n"/>
      <c r="D56" s="20" t="n"/>
      <c r="E56" s="20" t="n"/>
      <c r="F56" s="20" t="n"/>
      <c r="G56" s="20" t="n"/>
      <c r="H56" s="21" t="n"/>
      <c r="I56" s="22">
        <f>IF($A56="","",IFERROR(IF($G56="Taxable",VLOOKUP("TPS",'Paramètres'!$A$5:$B$6,2,FALSE),0),0))</f>
        <v/>
      </c>
      <c r="J56" s="23">
        <f>IF($A56="","",IFERROR(ROUND($H56*$I56,2),0))</f>
        <v/>
      </c>
      <c r="K56" s="22">
        <f>IF($A56="","",IFERROR(IF($G56="Taxable",VLOOKUP("TVQ",'Paramètres'!$A$5:$B$6,2,FALSE),0),0))</f>
        <v/>
      </c>
      <c r="L56" s="23">
        <f>IF($A56="","",IFERROR(ROUND($H56*$K56,2),0))</f>
        <v/>
      </c>
      <c r="M56" s="24" t="n"/>
      <c r="N56" s="24" t="n"/>
      <c r="O56" s="23">
        <f>IF($A56="","",IFERROR(IF(AND($C56="Achat/dépense",$T56="À inclure"),ROUND($J56*$M56,2),0),0))</f>
        <v/>
      </c>
      <c r="P56" s="23">
        <f>IF($A56="","",IFERROR(IF(AND($C56="Achat/dépense",$T56="À inclure"),ROUND($L56*$N56,2),0),0))</f>
        <v/>
      </c>
      <c r="Q56" s="21" t="n"/>
      <c r="R56" s="21" t="n"/>
      <c r="S56" s="20" t="n"/>
      <c r="T56" s="20" t="n"/>
      <c r="U56" s="20" t="n"/>
    </row>
    <row r="57">
      <c r="A57" s="19" t="n"/>
      <c r="B57" s="20" t="n"/>
      <c r="C57" s="20" t="n"/>
      <c r="D57" s="20" t="n"/>
      <c r="E57" s="20" t="n"/>
      <c r="F57" s="20" t="n"/>
      <c r="G57" s="20" t="n"/>
      <c r="H57" s="21" t="n"/>
      <c r="I57" s="22">
        <f>IF($A57="","",IFERROR(IF($G57="Taxable",VLOOKUP("TPS",'Paramètres'!$A$5:$B$6,2,FALSE),0),0))</f>
        <v/>
      </c>
      <c r="J57" s="23">
        <f>IF($A57="","",IFERROR(ROUND($H57*$I57,2),0))</f>
        <v/>
      </c>
      <c r="K57" s="22">
        <f>IF($A57="","",IFERROR(IF($G57="Taxable",VLOOKUP("TVQ",'Paramètres'!$A$5:$B$6,2,FALSE),0),0))</f>
        <v/>
      </c>
      <c r="L57" s="23">
        <f>IF($A57="","",IFERROR(ROUND($H57*$K57,2),0))</f>
        <v/>
      </c>
      <c r="M57" s="24" t="n"/>
      <c r="N57" s="24" t="n"/>
      <c r="O57" s="23">
        <f>IF($A57="","",IFERROR(IF(AND($C57="Achat/dépense",$T57="À inclure"),ROUND($J57*$M57,2),0),0))</f>
        <v/>
      </c>
      <c r="P57" s="23">
        <f>IF($A57="","",IFERROR(IF(AND($C57="Achat/dépense",$T57="À inclure"),ROUND($L57*$N57,2),0),0))</f>
        <v/>
      </c>
      <c r="Q57" s="21" t="n"/>
      <c r="R57" s="21" t="n"/>
      <c r="S57" s="20" t="n"/>
      <c r="T57" s="20" t="n"/>
      <c r="U57" s="20" t="n"/>
    </row>
    <row r="58">
      <c r="A58" s="19" t="n"/>
      <c r="B58" s="20" t="n"/>
      <c r="C58" s="20" t="n"/>
      <c r="D58" s="20" t="n"/>
      <c r="E58" s="20" t="n"/>
      <c r="F58" s="20" t="n"/>
      <c r="G58" s="20" t="n"/>
      <c r="H58" s="21" t="n"/>
      <c r="I58" s="22">
        <f>IF($A58="","",IFERROR(IF($G58="Taxable",VLOOKUP("TPS",'Paramètres'!$A$5:$B$6,2,FALSE),0),0))</f>
        <v/>
      </c>
      <c r="J58" s="23">
        <f>IF($A58="","",IFERROR(ROUND($H58*$I58,2),0))</f>
        <v/>
      </c>
      <c r="K58" s="22">
        <f>IF($A58="","",IFERROR(IF($G58="Taxable",VLOOKUP("TVQ",'Paramètres'!$A$5:$B$6,2,FALSE),0),0))</f>
        <v/>
      </c>
      <c r="L58" s="23">
        <f>IF($A58="","",IFERROR(ROUND($H58*$K58,2),0))</f>
        <v/>
      </c>
      <c r="M58" s="24" t="n"/>
      <c r="N58" s="24" t="n"/>
      <c r="O58" s="23">
        <f>IF($A58="","",IFERROR(IF(AND($C58="Achat/dépense",$T58="À inclure"),ROUND($J58*$M58,2),0),0))</f>
        <v/>
      </c>
      <c r="P58" s="23">
        <f>IF($A58="","",IFERROR(IF(AND($C58="Achat/dépense",$T58="À inclure"),ROUND($L58*$N58,2),0),0))</f>
        <v/>
      </c>
      <c r="Q58" s="21" t="n"/>
      <c r="R58" s="21" t="n"/>
      <c r="S58" s="20" t="n"/>
      <c r="T58" s="20" t="n"/>
      <c r="U58" s="20" t="n"/>
    </row>
    <row r="59">
      <c r="A59" s="19" t="n"/>
      <c r="B59" s="20" t="n"/>
      <c r="C59" s="20" t="n"/>
      <c r="D59" s="20" t="n"/>
      <c r="E59" s="20" t="n"/>
      <c r="F59" s="20" t="n"/>
      <c r="G59" s="20" t="n"/>
      <c r="H59" s="21" t="n"/>
      <c r="I59" s="22">
        <f>IF($A59="","",IFERROR(IF($G59="Taxable",VLOOKUP("TPS",'Paramètres'!$A$5:$B$6,2,FALSE),0),0))</f>
        <v/>
      </c>
      <c r="J59" s="23">
        <f>IF($A59="","",IFERROR(ROUND($H59*$I59,2),0))</f>
        <v/>
      </c>
      <c r="K59" s="22">
        <f>IF($A59="","",IFERROR(IF($G59="Taxable",VLOOKUP("TVQ",'Paramètres'!$A$5:$B$6,2,FALSE),0),0))</f>
        <v/>
      </c>
      <c r="L59" s="23">
        <f>IF($A59="","",IFERROR(ROUND($H59*$K59,2),0))</f>
        <v/>
      </c>
      <c r="M59" s="24" t="n"/>
      <c r="N59" s="24" t="n"/>
      <c r="O59" s="23">
        <f>IF($A59="","",IFERROR(IF(AND($C59="Achat/dépense",$T59="À inclure"),ROUND($J59*$M59,2),0),0))</f>
        <v/>
      </c>
      <c r="P59" s="23">
        <f>IF($A59="","",IFERROR(IF(AND($C59="Achat/dépense",$T59="À inclure"),ROUND($L59*$N59,2),0),0))</f>
        <v/>
      </c>
      <c r="Q59" s="21" t="n"/>
      <c r="R59" s="21" t="n"/>
      <c r="S59" s="20" t="n"/>
      <c r="T59" s="20" t="n"/>
      <c r="U59" s="20" t="n"/>
    </row>
    <row r="60">
      <c r="A60" s="19" t="n"/>
      <c r="B60" s="20" t="n"/>
      <c r="C60" s="20" t="n"/>
      <c r="D60" s="20" t="n"/>
      <c r="E60" s="20" t="n"/>
      <c r="F60" s="20" t="n"/>
      <c r="G60" s="20" t="n"/>
      <c r="H60" s="21" t="n"/>
      <c r="I60" s="22">
        <f>IF($A60="","",IFERROR(IF($G60="Taxable",VLOOKUP("TPS",'Paramètres'!$A$5:$B$6,2,FALSE),0),0))</f>
        <v/>
      </c>
      <c r="J60" s="23">
        <f>IF($A60="","",IFERROR(ROUND($H60*$I60,2),0))</f>
        <v/>
      </c>
      <c r="K60" s="22">
        <f>IF($A60="","",IFERROR(IF($G60="Taxable",VLOOKUP("TVQ",'Paramètres'!$A$5:$B$6,2,FALSE),0),0))</f>
        <v/>
      </c>
      <c r="L60" s="23">
        <f>IF($A60="","",IFERROR(ROUND($H60*$K60,2),0))</f>
        <v/>
      </c>
      <c r="M60" s="24" t="n"/>
      <c r="N60" s="24" t="n"/>
      <c r="O60" s="23">
        <f>IF($A60="","",IFERROR(IF(AND($C60="Achat/dépense",$T60="À inclure"),ROUND($J60*$M60,2),0),0))</f>
        <v/>
      </c>
      <c r="P60" s="23">
        <f>IF($A60="","",IFERROR(IF(AND($C60="Achat/dépense",$T60="À inclure"),ROUND($L60*$N60,2),0),0))</f>
        <v/>
      </c>
      <c r="Q60" s="21" t="n"/>
      <c r="R60" s="21" t="n"/>
      <c r="S60" s="20" t="n"/>
      <c r="T60" s="20" t="n"/>
      <c r="U60" s="20" t="n"/>
    </row>
    <row r="61">
      <c r="A61" s="19" t="n"/>
      <c r="B61" s="20" t="n"/>
      <c r="C61" s="20" t="n"/>
      <c r="D61" s="20" t="n"/>
      <c r="E61" s="20" t="n"/>
      <c r="F61" s="20" t="n"/>
      <c r="G61" s="20" t="n"/>
      <c r="H61" s="21" t="n"/>
      <c r="I61" s="22">
        <f>IF($A61="","",IFERROR(IF($G61="Taxable",VLOOKUP("TPS",'Paramètres'!$A$5:$B$6,2,FALSE),0),0))</f>
        <v/>
      </c>
      <c r="J61" s="23">
        <f>IF($A61="","",IFERROR(ROUND($H61*$I61,2),0))</f>
        <v/>
      </c>
      <c r="K61" s="22">
        <f>IF($A61="","",IFERROR(IF($G61="Taxable",VLOOKUP("TVQ",'Paramètres'!$A$5:$B$6,2,FALSE),0),0))</f>
        <v/>
      </c>
      <c r="L61" s="23">
        <f>IF($A61="","",IFERROR(ROUND($H61*$K61,2),0))</f>
        <v/>
      </c>
      <c r="M61" s="24" t="n"/>
      <c r="N61" s="24" t="n"/>
      <c r="O61" s="23">
        <f>IF($A61="","",IFERROR(IF(AND($C61="Achat/dépense",$T61="À inclure"),ROUND($J61*$M61,2),0),0))</f>
        <v/>
      </c>
      <c r="P61" s="23">
        <f>IF($A61="","",IFERROR(IF(AND($C61="Achat/dépense",$T61="À inclure"),ROUND($L61*$N61,2),0),0))</f>
        <v/>
      </c>
      <c r="Q61" s="21" t="n"/>
      <c r="R61" s="21" t="n"/>
      <c r="S61" s="20" t="n"/>
      <c r="T61" s="20" t="n"/>
      <c r="U61" s="20" t="n"/>
    </row>
    <row r="62">
      <c r="A62" s="19" t="n"/>
      <c r="B62" s="20" t="n"/>
      <c r="C62" s="20" t="n"/>
      <c r="D62" s="20" t="n"/>
      <c r="E62" s="20" t="n"/>
      <c r="F62" s="20" t="n"/>
      <c r="G62" s="20" t="n"/>
      <c r="H62" s="21" t="n"/>
      <c r="I62" s="22">
        <f>IF($A62="","",IFERROR(IF($G62="Taxable",VLOOKUP("TPS",'Paramètres'!$A$5:$B$6,2,FALSE),0),0))</f>
        <v/>
      </c>
      <c r="J62" s="23">
        <f>IF($A62="","",IFERROR(ROUND($H62*$I62,2),0))</f>
        <v/>
      </c>
      <c r="K62" s="22">
        <f>IF($A62="","",IFERROR(IF($G62="Taxable",VLOOKUP("TVQ",'Paramètres'!$A$5:$B$6,2,FALSE),0),0))</f>
        <v/>
      </c>
      <c r="L62" s="23">
        <f>IF($A62="","",IFERROR(ROUND($H62*$K62,2),0))</f>
        <v/>
      </c>
      <c r="M62" s="24" t="n"/>
      <c r="N62" s="24" t="n"/>
      <c r="O62" s="23">
        <f>IF($A62="","",IFERROR(IF(AND($C62="Achat/dépense",$T62="À inclure"),ROUND($J62*$M62,2),0),0))</f>
        <v/>
      </c>
      <c r="P62" s="23">
        <f>IF($A62="","",IFERROR(IF(AND($C62="Achat/dépense",$T62="À inclure"),ROUND($L62*$N62,2),0),0))</f>
        <v/>
      </c>
      <c r="Q62" s="21" t="n"/>
      <c r="R62" s="21" t="n"/>
      <c r="S62" s="20" t="n"/>
      <c r="T62" s="20" t="n"/>
      <c r="U62" s="20" t="n"/>
    </row>
    <row r="63">
      <c r="A63" s="19" t="n"/>
      <c r="B63" s="20" t="n"/>
      <c r="C63" s="20" t="n"/>
      <c r="D63" s="20" t="n"/>
      <c r="E63" s="20" t="n"/>
      <c r="F63" s="20" t="n"/>
      <c r="G63" s="20" t="n"/>
      <c r="H63" s="21" t="n"/>
      <c r="I63" s="22">
        <f>IF($A63="","",IFERROR(IF($G63="Taxable",VLOOKUP("TPS",'Paramètres'!$A$5:$B$6,2,FALSE),0),0))</f>
        <v/>
      </c>
      <c r="J63" s="23">
        <f>IF($A63="","",IFERROR(ROUND($H63*$I63,2),0))</f>
        <v/>
      </c>
      <c r="K63" s="22">
        <f>IF($A63="","",IFERROR(IF($G63="Taxable",VLOOKUP("TVQ",'Paramètres'!$A$5:$B$6,2,FALSE),0),0))</f>
        <v/>
      </c>
      <c r="L63" s="23">
        <f>IF($A63="","",IFERROR(ROUND($H63*$K63,2),0))</f>
        <v/>
      </c>
      <c r="M63" s="24" t="n"/>
      <c r="N63" s="24" t="n"/>
      <c r="O63" s="23">
        <f>IF($A63="","",IFERROR(IF(AND($C63="Achat/dépense",$T63="À inclure"),ROUND($J63*$M63,2),0),0))</f>
        <v/>
      </c>
      <c r="P63" s="23">
        <f>IF($A63="","",IFERROR(IF(AND($C63="Achat/dépense",$T63="À inclure"),ROUND($L63*$N63,2),0),0))</f>
        <v/>
      </c>
      <c r="Q63" s="21" t="n"/>
      <c r="R63" s="21" t="n"/>
      <c r="S63" s="20" t="n"/>
      <c r="T63" s="20" t="n"/>
      <c r="U63" s="20" t="n"/>
    </row>
    <row r="64">
      <c r="A64" s="19" t="n"/>
      <c r="B64" s="20" t="n"/>
      <c r="C64" s="20" t="n"/>
      <c r="D64" s="20" t="n"/>
      <c r="E64" s="20" t="n"/>
      <c r="F64" s="20" t="n"/>
      <c r="G64" s="20" t="n"/>
      <c r="H64" s="21" t="n"/>
      <c r="I64" s="22">
        <f>IF($A64="","",IFERROR(IF($G64="Taxable",VLOOKUP("TPS",'Paramètres'!$A$5:$B$6,2,FALSE),0),0))</f>
        <v/>
      </c>
      <c r="J64" s="23">
        <f>IF($A64="","",IFERROR(ROUND($H64*$I64,2),0))</f>
        <v/>
      </c>
      <c r="K64" s="22">
        <f>IF($A64="","",IFERROR(IF($G64="Taxable",VLOOKUP("TVQ",'Paramètres'!$A$5:$B$6,2,FALSE),0),0))</f>
        <v/>
      </c>
      <c r="L64" s="23">
        <f>IF($A64="","",IFERROR(ROUND($H64*$K64,2),0))</f>
        <v/>
      </c>
      <c r="M64" s="24" t="n"/>
      <c r="N64" s="24" t="n"/>
      <c r="O64" s="23">
        <f>IF($A64="","",IFERROR(IF(AND($C64="Achat/dépense",$T64="À inclure"),ROUND($J64*$M64,2),0),0))</f>
        <v/>
      </c>
      <c r="P64" s="23">
        <f>IF($A64="","",IFERROR(IF(AND($C64="Achat/dépense",$T64="À inclure"),ROUND($L64*$N64,2),0),0))</f>
        <v/>
      </c>
      <c r="Q64" s="21" t="n"/>
      <c r="R64" s="21" t="n"/>
      <c r="S64" s="20" t="n"/>
      <c r="T64" s="20" t="n"/>
      <c r="U64" s="20" t="n"/>
    </row>
    <row r="65">
      <c r="A65" s="19" t="n"/>
      <c r="B65" s="20" t="n"/>
      <c r="C65" s="20" t="n"/>
      <c r="D65" s="20" t="n"/>
      <c r="E65" s="20" t="n"/>
      <c r="F65" s="20" t="n"/>
      <c r="G65" s="20" t="n"/>
      <c r="H65" s="21" t="n"/>
      <c r="I65" s="22">
        <f>IF($A65="","",IFERROR(IF($G65="Taxable",VLOOKUP("TPS",'Paramètres'!$A$5:$B$6,2,FALSE),0),0))</f>
        <v/>
      </c>
      <c r="J65" s="23">
        <f>IF($A65="","",IFERROR(ROUND($H65*$I65,2),0))</f>
        <v/>
      </c>
      <c r="K65" s="22">
        <f>IF($A65="","",IFERROR(IF($G65="Taxable",VLOOKUP("TVQ",'Paramètres'!$A$5:$B$6,2,FALSE),0),0))</f>
        <v/>
      </c>
      <c r="L65" s="23">
        <f>IF($A65="","",IFERROR(ROUND($H65*$K65,2),0))</f>
        <v/>
      </c>
      <c r="M65" s="24" t="n"/>
      <c r="N65" s="24" t="n"/>
      <c r="O65" s="23">
        <f>IF($A65="","",IFERROR(IF(AND($C65="Achat/dépense",$T65="À inclure"),ROUND($J65*$M65,2),0),0))</f>
        <v/>
      </c>
      <c r="P65" s="23">
        <f>IF($A65="","",IFERROR(IF(AND($C65="Achat/dépense",$T65="À inclure"),ROUND($L65*$N65,2),0),0))</f>
        <v/>
      </c>
      <c r="Q65" s="21" t="n"/>
      <c r="R65" s="21" t="n"/>
      <c r="S65" s="20" t="n"/>
      <c r="T65" s="20" t="n"/>
      <c r="U65" s="20" t="n"/>
    </row>
    <row r="66">
      <c r="A66" s="19" t="n"/>
      <c r="B66" s="20" t="n"/>
      <c r="C66" s="20" t="n"/>
      <c r="D66" s="20" t="n"/>
      <c r="E66" s="20" t="n"/>
      <c r="F66" s="20" t="n"/>
      <c r="G66" s="20" t="n"/>
      <c r="H66" s="21" t="n"/>
      <c r="I66" s="22">
        <f>IF($A66="","",IFERROR(IF($G66="Taxable",VLOOKUP("TPS",'Paramètres'!$A$5:$B$6,2,FALSE),0),0))</f>
        <v/>
      </c>
      <c r="J66" s="23">
        <f>IF($A66="","",IFERROR(ROUND($H66*$I66,2),0))</f>
        <v/>
      </c>
      <c r="K66" s="22">
        <f>IF($A66="","",IFERROR(IF($G66="Taxable",VLOOKUP("TVQ",'Paramètres'!$A$5:$B$6,2,FALSE),0),0))</f>
        <v/>
      </c>
      <c r="L66" s="23">
        <f>IF($A66="","",IFERROR(ROUND($H66*$K66,2),0))</f>
        <v/>
      </c>
      <c r="M66" s="24" t="n"/>
      <c r="N66" s="24" t="n"/>
      <c r="O66" s="23">
        <f>IF($A66="","",IFERROR(IF(AND($C66="Achat/dépense",$T66="À inclure"),ROUND($J66*$M66,2),0),0))</f>
        <v/>
      </c>
      <c r="P66" s="23">
        <f>IF($A66="","",IFERROR(IF(AND($C66="Achat/dépense",$T66="À inclure"),ROUND($L66*$N66,2),0),0))</f>
        <v/>
      </c>
      <c r="Q66" s="21" t="n"/>
      <c r="R66" s="21" t="n"/>
      <c r="S66" s="20" t="n"/>
      <c r="T66" s="20" t="n"/>
      <c r="U66" s="20" t="n"/>
    </row>
    <row r="67">
      <c r="A67" s="19" t="n"/>
      <c r="B67" s="20" t="n"/>
      <c r="C67" s="20" t="n"/>
      <c r="D67" s="20" t="n"/>
      <c r="E67" s="20" t="n"/>
      <c r="F67" s="20" t="n"/>
      <c r="G67" s="20" t="n"/>
      <c r="H67" s="21" t="n"/>
      <c r="I67" s="22">
        <f>IF($A67="","",IFERROR(IF($G67="Taxable",VLOOKUP("TPS",'Paramètres'!$A$5:$B$6,2,FALSE),0),0))</f>
        <v/>
      </c>
      <c r="J67" s="23">
        <f>IF($A67="","",IFERROR(ROUND($H67*$I67,2),0))</f>
        <v/>
      </c>
      <c r="K67" s="22">
        <f>IF($A67="","",IFERROR(IF($G67="Taxable",VLOOKUP("TVQ",'Paramètres'!$A$5:$B$6,2,FALSE),0),0))</f>
        <v/>
      </c>
      <c r="L67" s="23">
        <f>IF($A67="","",IFERROR(ROUND($H67*$K67,2),0))</f>
        <v/>
      </c>
      <c r="M67" s="24" t="n"/>
      <c r="N67" s="24" t="n"/>
      <c r="O67" s="23">
        <f>IF($A67="","",IFERROR(IF(AND($C67="Achat/dépense",$T67="À inclure"),ROUND($J67*$M67,2),0),0))</f>
        <v/>
      </c>
      <c r="P67" s="23">
        <f>IF($A67="","",IFERROR(IF(AND($C67="Achat/dépense",$T67="À inclure"),ROUND($L67*$N67,2),0),0))</f>
        <v/>
      </c>
      <c r="Q67" s="21" t="n"/>
      <c r="R67" s="21" t="n"/>
      <c r="S67" s="20" t="n"/>
      <c r="T67" s="20" t="n"/>
      <c r="U67" s="20" t="n"/>
    </row>
    <row r="68">
      <c r="A68" s="19" t="n"/>
      <c r="B68" s="20" t="n"/>
      <c r="C68" s="20" t="n"/>
      <c r="D68" s="20" t="n"/>
      <c r="E68" s="20" t="n"/>
      <c r="F68" s="20" t="n"/>
      <c r="G68" s="20" t="n"/>
      <c r="H68" s="21" t="n"/>
      <c r="I68" s="22">
        <f>IF($A68="","",IFERROR(IF($G68="Taxable",VLOOKUP("TPS",'Paramètres'!$A$5:$B$6,2,FALSE),0),0))</f>
        <v/>
      </c>
      <c r="J68" s="23">
        <f>IF($A68="","",IFERROR(ROUND($H68*$I68,2),0))</f>
        <v/>
      </c>
      <c r="K68" s="22">
        <f>IF($A68="","",IFERROR(IF($G68="Taxable",VLOOKUP("TVQ",'Paramètres'!$A$5:$B$6,2,FALSE),0),0))</f>
        <v/>
      </c>
      <c r="L68" s="23">
        <f>IF($A68="","",IFERROR(ROUND($H68*$K68,2),0))</f>
        <v/>
      </c>
      <c r="M68" s="24" t="n"/>
      <c r="N68" s="24" t="n"/>
      <c r="O68" s="23">
        <f>IF($A68="","",IFERROR(IF(AND($C68="Achat/dépense",$T68="À inclure"),ROUND($J68*$M68,2),0),0))</f>
        <v/>
      </c>
      <c r="P68" s="23">
        <f>IF($A68="","",IFERROR(IF(AND($C68="Achat/dépense",$T68="À inclure"),ROUND($L68*$N68,2),0),0))</f>
        <v/>
      </c>
      <c r="Q68" s="21" t="n"/>
      <c r="R68" s="21" t="n"/>
      <c r="S68" s="20" t="n"/>
      <c r="T68" s="20" t="n"/>
      <c r="U68" s="20" t="n"/>
    </row>
    <row r="69">
      <c r="A69" s="19" t="n"/>
      <c r="B69" s="20" t="n"/>
      <c r="C69" s="20" t="n"/>
      <c r="D69" s="20" t="n"/>
      <c r="E69" s="20" t="n"/>
      <c r="F69" s="20" t="n"/>
      <c r="G69" s="20" t="n"/>
      <c r="H69" s="21" t="n"/>
      <c r="I69" s="22">
        <f>IF($A69="","",IFERROR(IF($G69="Taxable",VLOOKUP("TPS",'Paramètres'!$A$5:$B$6,2,FALSE),0),0))</f>
        <v/>
      </c>
      <c r="J69" s="23">
        <f>IF($A69="","",IFERROR(ROUND($H69*$I69,2),0))</f>
        <v/>
      </c>
      <c r="K69" s="22">
        <f>IF($A69="","",IFERROR(IF($G69="Taxable",VLOOKUP("TVQ",'Paramètres'!$A$5:$B$6,2,FALSE),0),0))</f>
        <v/>
      </c>
      <c r="L69" s="23">
        <f>IF($A69="","",IFERROR(ROUND($H69*$K69,2),0))</f>
        <v/>
      </c>
      <c r="M69" s="24" t="n"/>
      <c r="N69" s="24" t="n"/>
      <c r="O69" s="23">
        <f>IF($A69="","",IFERROR(IF(AND($C69="Achat/dépense",$T69="À inclure"),ROUND($J69*$M69,2),0),0))</f>
        <v/>
      </c>
      <c r="P69" s="23">
        <f>IF($A69="","",IFERROR(IF(AND($C69="Achat/dépense",$T69="À inclure"),ROUND($L69*$N69,2),0),0))</f>
        <v/>
      </c>
      <c r="Q69" s="21" t="n"/>
      <c r="R69" s="21" t="n"/>
      <c r="S69" s="20" t="n"/>
      <c r="T69" s="20" t="n"/>
      <c r="U69" s="20" t="n"/>
    </row>
    <row r="70">
      <c r="A70" s="19" t="n"/>
      <c r="B70" s="20" t="n"/>
      <c r="C70" s="20" t="n"/>
      <c r="D70" s="20" t="n"/>
      <c r="E70" s="20" t="n"/>
      <c r="F70" s="20" t="n"/>
      <c r="G70" s="20" t="n"/>
      <c r="H70" s="21" t="n"/>
      <c r="I70" s="22">
        <f>IF($A70="","",IFERROR(IF($G70="Taxable",VLOOKUP("TPS",'Paramètres'!$A$5:$B$6,2,FALSE),0),0))</f>
        <v/>
      </c>
      <c r="J70" s="23">
        <f>IF($A70="","",IFERROR(ROUND($H70*$I70,2),0))</f>
        <v/>
      </c>
      <c r="K70" s="22">
        <f>IF($A70="","",IFERROR(IF($G70="Taxable",VLOOKUP("TVQ",'Paramètres'!$A$5:$B$6,2,FALSE),0),0))</f>
        <v/>
      </c>
      <c r="L70" s="23">
        <f>IF($A70="","",IFERROR(ROUND($H70*$K70,2),0))</f>
        <v/>
      </c>
      <c r="M70" s="24" t="n"/>
      <c r="N70" s="24" t="n"/>
      <c r="O70" s="23">
        <f>IF($A70="","",IFERROR(IF(AND($C70="Achat/dépense",$T70="À inclure"),ROUND($J70*$M70,2),0),0))</f>
        <v/>
      </c>
      <c r="P70" s="23">
        <f>IF($A70="","",IFERROR(IF(AND($C70="Achat/dépense",$T70="À inclure"),ROUND($L70*$N70,2),0),0))</f>
        <v/>
      </c>
      <c r="Q70" s="21" t="n"/>
      <c r="R70" s="21" t="n"/>
      <c r="S70" s="20" t="n"/>
      <c r="T70" s="20" t="n"/>
      <c r="U70" s="20" t="n"/>
    </row>
    <row r="71">
      <c r="A71" s="19" t="n"/>
      <c r="B71" s="20" t="n"/>
      <c r="C71" s="20" t="n"/>
      <c r="D71" s="20" t="n"/>
      <c r="E71" s="20" t="n"/>
      <c r="F71" s="20" t="n"/>
      <c r="G71" s="20" t="n"/>
      <c r="H71" s="21" t="n"/>
      <c r="I71" s="22">
        <f>IF($A71="","",IFERROR(IF($G71="Taxable",VLOOKUP("TPS",'Paramètres'!$A$5:$B$6,2,FALSE),0),0))</f>
        <v/>
      </c>
      <c r="J71" s="23">
        <f>IF($A71="","",IFERROR(ROUND($H71*$I71,2),0))</f>
        <v/>
      </c>
      <c r="K71" s="22">
        <f>IF($A71="","",IFERROR(IF($G71="Taxable",VLOOKUP("TVQ",'Paramètres'!$A$5:$B$6,2,FALSE),0),0))</f>
        <v/>
      </c>
      <c r="L71" s="23">
        <f>IF($A71="","",IFERROR(ROUND($H71*$K71,2),0))</f>
        <v/>
      </c>
      <c r="M71" s="24" t="n"/>
      <c r="N71" s="24" t="n"/>
      <c r="O71" s="23">
        <f>IF($A71="","",IFERROR(IF(AND($C71="Achat/dépense",$T71="À inclure"),ROUND($J71*$M71,2),0),0))</f>
        <v/>
      </c>
      <c r="P71" s="23">
        <f>IF($A71="","",IFERROR(IF(AND($C71="Achat/dépense",$T71="À inclure"),ROUND($L71*$N71,2),0),0))</f>
        <v/>
      </c>
      <c r="Q71" s="21" t="n"/>
      <c r="R71" s="21" t="n"/>
      <c r="S71" s="20" t="n"/>
      <c r="T71" s="20" t="n"/>
      <c r="U71" s="20" t="n"/>
    </row>
    <row r="72">
      <c r="A72" s="19" t="n"/>
      <c r="B72" s="20" t="n"/>
      <c r="C72" s="20" t="n"/>
      <c r="D72" s="20" t="n"/>
      <c r="E72" s="20" t="n"/>
      <c r="F72" s="20" t="n"/>
      <c r="G72" s="20" t="n"/>
      <c r="H72" s="21" t="n"/>
      <c r="I72" s="22">
        <f>IF($A72="","",IFERROR(IF($G72="Taxable",VLOOKUP("TPS",'Paramètres'!$A$5:$B$6,2,FALSE),0),0))</f>
        <v/>
      </c>
      <c r="J72" s="23">
        <f>IF($A72="","",IFERROR(ROUND($H72*$I72,2),0))</f>
        <v/>
      </c>
      <c r="K72" s="22">
        <f>IF($A72="","",IFERROR(IF($G72="Taxable",VLOOKUP("TVQ",'Paramètres'!$A$5:$B$6,2,FALSE),0),0))</f>
        <v/>
      </c>
      <c r="L72" s="23">
        <f>IF($A72="","",IFERROR(ROUND($H72*$K72,2),0))</f>
        <v/>
      </c>
      <c r="M72" s="24" t="n"/>
      <c r="N72" s="24" t="n"/>
      <c r="O72" s="23">
        <f>IF($A72="","",IFERROR(IF(AND($C72="Achat/dépense",$T72="À inclure"),ROUND($J72*$M72,2),0),0))</f>
        <v/>
      </c>
      <c r="P72" s="23">
        <f>IF($A72="","",IFERROR(IF(AND($C72="Achat/dépense",$T72="À inclure"),ROUND($L72*$N72,2),0),0))</f>
        <v/>
      </c>
      <c r="Q72" s="21" t="n"/>
      <c r="R72" s="21" t="n"/>
      <c r="S72" s="20" t="n"/>
      <c r="T72" s="20" t="n"/>
      <c r="U72" s="20" t="n"/>
    </row>
    <row r="73">
      <c r="A73" s="19" t="n"/>
      <c r="B73" s="20" t="n"/>
      <c r="C73" s="20" t="n"/>
      <c r="D73" s="20" t="n"/>
      <c r="E73" s="20" t="n"/>
      <c r="F73" s="20" t="n"/>
      <c r="G73" s="20" t="n"/>
      <c r="H73" s="21" t="n"/>
      <c r="I73" s="22">
        <f>IF($A73="","",IFERROR(IF($G73="Taxable",VLOOKUP("TPS",'Paramètres'!$A$5:$B$6,2,FALSE),0),0))</f>
        <v/>
      </c>
      <c r="J73" s="23">
        <f>IF($A73="","",IFERROR(ROUND($H73*$I73,2),0))</f>
        <v/>
      </c>
      <c r="K73" s="22">
        <f>IF($A73="","",IFERROR(IF($G73="Taxable",VLOOKUP("TVQ",'Paramètres'!$A$5:$B$6,2,FALSE),0),0))</f>
        <v/>
      </c>
      <c r="L73" s="23">
        <f>IF($A73="","",IFERROR(ROUND($H73*$K73,2),0))</f>
        <v/>
      </c>
      <c r="M73" s="24" t="n"/>
      <c r="N73" s="24" t="n"/>
      <c r="O73" s="23">
        <f>IF($A73="","",IFERROR(IF(AND($C73="Achat/dépense",$T73="À inclure"),ROUND($J73*$M73,2),0),0))</f>
        <v/>
      </c>
      <c r="P73" s="23">
        <f>IF($A73="","",IFERROR(IF(AND($C73="Achat/dépense",$T73="À inclure"),ROUND($L73*$N73,2),0),0))</f>
        <v/>
      </c>
      <c r="Q73" s="21" t="n"/>
      <c r="R73" s="21" t="n"/>
      <c r="S73" s="20" t="n"/>
      <c r="T73" s="20" t="n"/>
      <c r="U73" s="20" t="n"/>
    </row>
    <row r="74">
      <c r="A74" s="19" t="n"/>
      <c r="B74" s="20" t="n"/>
      <c r="C74" s="20" t="n"/>
      <c r="D74" s="20" t="n"/>
      <c r="E74" s="20" t="n"/>
      <c r="F74" s="20" t="n"/>
      <c r="G74" s="20" t="n"/>
      <c r="H74" s="21" t="n"/>
      <c r="I74" s="22">
        <f>IF($A74="","",IFERROR(IF($G74="Taxable",VLOOKUP("TPS",'Paramètres'!$A$5:$B$6,2,FALSE),0),0))</f>
        <v/>
      </c>
      <c r="J74" s="23">
        <f>IF($A74="","",IFERROR(ROUND($H74*$I74,2),0))</f>
        <v/>
      </c>
      <c r="K74" s="22">
        <f>IF($A74="","",IFERROR(IF($G74="Taxable",VLOOKUP("TVQ",'Paramètres'!$A$5:$B$6,2,FALSE),0),0))</f>
        <v/>
      </c>
      <c r="L74" s="23">
        <f>IF($A74="","",IFERROR(ROUND($H74*$K74,2),0))</f>
        <v/>
      </c>
      <c r="M74" s="24" t="n"/>
      <c r="N74" s="24" t="n"/>
      <c r="O74" s="23">
        <f>IF($A74="","",IFERROR(IF(AND($C74="Achat/dépense",$T74="À inclure"),ROUND($J74*$M74,2),0),0))</f>
        <v/>
      </c>
      <c r="P74" s="23">
        <f>IF($A74="","",IFERROR(IF(AND($C74="Achat/dépense",$T74="À inclure"),ROUND($L74*$N74,2),0),0))</f>
        <v/>
      </c>
      <c r="Q74" s="21" t="n"/>
      <c r="R74" s="21" t="n"/>
      <c r="S74" s="20" t="n"/>
      <c r="T74" s="20" t="n"/>
      <c r="U74" s="20" t="n"/>
    </row>
    <row r="75">
      <c r="A75" s="19" t="n"/>
      <c r="B75" s="20" t="n"/>
      <c r="C75" s="20" t="n"/>
      <c r="D75" s="20" t="n"/>
      <c r="E75" s="20" t="n"/>
      <c r="F75" s="20" t="n"/>
      <c r="G75" s="20" t="n"/>
      <c r="H75" s="21" t="n"/>
      <c r="I75" s="22">
        <f>IF($A75="","",IFERROR(IF($G75="Taxable",VLOOKUP("TPS",'Paramètres'!$A$5:$B$6,2,FALSE),0),0))</f>
        <v/>
      </c>
      <c r="J75" s="23">
        <f>IF($A75="","",IFERROR(ROUND($H75*$I75,2),0))</f>
        <v/>
      </c>
      <c r="K75" s="22">
        <f>IF($A75="","",IFERROR(IF($G75="Taxable",VLOOKUP("TVQ",'Paramètres'!$A$5:$B$6,2,FALSE),0),0))</f>
        <v/>
      </c>
      <c r="L75" s="23">
        <f>IF($A75="","",IFERROR(ROUND($H75*$K75,2),0))</f>
        <v/>
      </c>
      <c r="M75" s="24" t="n"/>
      <c r="N75" s="24" t="n"/>
      <c r="O75" s="23">
        <f>IF($A75="","",IFERROR(IF(AND($C75="Achat/dépense",$T75="À inclure"),ROUND($J75*$M75,2),0),0))</f>
        <v/>
      </c>
      <c r="P75" s="23">
        <f>IF($A75="","",IFERROR(IF(AND($C75="Achat/dépense",$T75="À inclure"),ROUND($L75*$N75,2),0),0))</f>
        <v/>
      </c>
      <c r="Q75" s="21" t="n"/>
      <c r="R75" s="21" t="n"/>
      <c r="S75" s="20" t="n"/>
      <c r="T75" s="20" t="n"/>
      <c r="U75" s="20" t="n"/>
    </row>
    <row r="76">
      <c r="A76" s="19" t="n"/>
      <c r="B76" s="20" t="n"/>
      <c r="C76" s="20" t="n"/>
      <c r="D76" s="20" t="n"/>
      <c r="E76" s="20" t="n"/>
      <c r="F76" s="20" t="n"/>
      <c r="G76" s="20" t="n"/>
      <c r="H76" s="21" t="n"/>
      <c r="I76" s="22">
        <f>IF($A76="","",IFERROR(IF($G76="Taxable",VLOOKUP("TPS",'Paramètres'!$A$5:$B$6,2,FALSE),0),0))</f>
        <v/>
      </c>
      <c r="J76" s="23">
        <f>IF($A76="","",IFERROR(ROUND($H76*$I76,2),0))</f>
        <v/>
      </c>
      <c r="K76" s="22">
        <f>IF($A76="","",IFERROR(IF($G76="Taxable",VLOOKUP("TVQ",'Paramètres'!$A$5:$B$6,2,FALSE),0),0))</f>
        <v/>
      </c>
      <c r="L76" s="23">
        <f>IF($A76="","",IFERROR(ROUND($H76*$K76,2),0))</f>
        <v/>
      </c>
      <c r="M76" s="24" t="n"/>
      <c r="N76" s="24" t="n"/>
      <c r="O76" s="23">
        <f>IF($A76="","",IFERROR(IF(AND($C76="Achat/dépense",$T76="À inclure"),ROUND($J76*$M76,2),0),0))</f>
        <v/>
      </c>
      <c r="P76" s="23">
        <f>IF($A76="","",IFERROR(IF(AND($C76="Achat/dépense",$T76="À inclure"),ROUND($L76*$N76,2),0),0))</f>
        <v/>
      </c>
      <c r="Q76" s="21" t="n"/>
      <c r="R76" s="21" t="n"/>
      <c r="S76" s="20" t="n"/>
      <c r="T76" s="20" t="n"/>
      <c r="U76" s="20" t="n"/>
    </row>
    <row r="77">
      <c r="A77" s="19" t="n"/>
      <c r="B77" s="20" t="n"/>
      <c r="C77" s="20" t="n"/>
      <c r="D77" s="20" t="n"/>
      <c r="E77" s="20" t="n"/>
      <c r="F77" s="20" t="n"/>
      <c r="G77" s="20" t="n"/>
      <c r="H77" s="21" t="n"/>
      <c r="I77" s="22">
        <f>IF($A77="","",IFERROR(IF($G77="Taxable",VLOOKUP("TPS",'Paramètres'!$A$5:$B$6,2,FALSE),0),0))</f>
        <v/>
      </c>
      <c r="J77" s="23">
        <f>IF($A77="","",IFERROR(ROUND($H77*$I77,2),0))</f>
        <v/>
      </c>
      <c r="K77" s="22">
        <f>IF($A77="","",IFERROR(IF($G77="Taxable",VLOOKUP("TVQ",'Paramètres'!$A$5:$B$6,2,FALSE),0),0))</f>
        <v/>
      </c>
      <c r="L77" s="23">
        <f>IF($A77="","",IFERROR(ROUND($H77*$K77,2),0))</f>
        <v/>
      </c>
      <c r="M77" s="24" t="n"/>
      <c r="N77" s="24" t="n"/>
      <c r="O77" s="23">
        <f>IF($A77="","",IFERROR(IF(AND($C77="Achat/dépense",$T77="À inclure"),ROUND($J77*$M77,2),0),0))</f>
        <v/>
      </c>
      <c r="P77" s="23">
        <f>IF($A77="","",IFERROR(IF(AND($C77="Achat/dépense",$T77="À inclure"),ROUND($L77*$N77,2),0),0))</f>
        <v/>
      </c>
      <c r="Q77" s="21" t="n"/>
      <c r="R77" s="21" t="n"/>
      <c r="S77" s="20" t="n"/>
      <c r="T77" s="20" t="n"/>
      <c r="U77" s="20" t="n"/>
    </row>
    <row r="78">
      <c r="A78" s="19" t="n"/>
      <c r="B78" s="20" t="n"/>
      <c r="C78" s="20" t="n"/>
      <c r="D78" s="20" t="n"/>
      <c r="E78" s="20" t="n"/>
      <c r="F78" s="20" t="n"/>
      <c r="G78" s="20" t="n"/>
      <c r="H78" s="21" t="n"/>
      <c r="I78" s="22">
        <f>IF($A78="","",IFERROR(IF($G78="Taxable",VLOOKUP("TPS",'Paramètres'!$A$5:$B$6,2,FALSE),0),0))</f>
        <v/>
      </c>
      <c r="J78" s="23">
        <f>IF($A78="","",IFERROR(ROUND($H78*$I78,2),0))</f>
        <v/>
      </c>
      <c r="K78" s="22">
        <f>IF($A78="","",IFERROR(IF($G78="Taxable",VLOOKUP("TVQ",'Paramètres'!$A$5:$B$6,2,FALSE),0),0))</f>
        <v/>
      </c>
      <c r="L78" s="23">
        <f>IF($A78="","",IFERROR(ROUND($H78*$K78,2),0))</f>
        <v/>
      </c>
      <c r="M78" s="24" t="n"/>
      <c r="N78" s="24" t="n"/>
      <c r="O78" s="23">
        <f>IF($A78="","",IFERROR(IF(AND($C78="Achat/dépense",$T78="À inclure"),ROUND($J78*$M78,2),0),0))</f>
        <v/>
      </c>
      <c r="P78" s="23">
        <f>IF($A78="","",IFERROR(IF(AND($C78="Achat/dépense",$T78="À inclure"),ROUND($L78*$N78,2),0),0))</f>
        <v/>
      </c>
      <c r="Q78" s="21" t="n"/>
      <c r="R78" s="21" t="n"/>
      <c r="S78" s="20" t="n"/>
      <c r="T78" s="20" t="n"/>
      <c r="U78" s="20" t="n"/>
    </row>
    <row r="79">
      <c r="A79" s="19" t="n"/>
      <c r="B79" s="20" t="n"/>
      <c r="C79" s="20" t="n"/>
      <c r="D79" s="20" t="n"/>
      <c r="E79" s="20" t="n"/>
      <c r="F79" s="20" t="n"/>
      <c r="G79" s="20" t="n"/>
      <c r="H79" s="21" t="n"/>
      <c r="I79" s="22">
        <f>IF($A79="","",IFERROR(IF($G79="Taxable",VLOOKUP("TPS",'Paramètres'!$A$5:$B$6,2,FALSE),0),0))</f>
        <v/>
      </c>
      <c r="J79" s="23">
        <f>IF($A79="","",IFERROR(ROUND($H79*$I79,2),0))</f>
        <v/>
      </c>
      <c r="K79" s="22">
        <f>IF($A79="","",IFERROR(IF($G79="Taxable",VLOOKUP("TVQ",'Paramètres'!$A$5:$B$6,2,FALSE),0),0))</f>
        <v/>
      </c>
      <c r="L79" s="23">
        <f>IF($A79="","",IFERROR(ROUND($H79*$K79,2),0))</f>
        <v/>
      </c>
      <c r="M79" s="24" t="n"/>
      <c r="N79" s="24" t="n"/>
      <c r="O79" s="23">
        <f>IF($A79="","",IFERROR(IF(AND($C79="Achat/dépense",$T79="À inclure"),ROUND($J79*$M79,2),0),0))</f>
        <v/>
      </c>
      <c r="P79" s="23">
        <f>IF($A79="","",IFERROR(IF(AND($C79="Achat/dépense",$T79="À inclure"),ROUND($L79*$N79,2),0),0))</f>
        <v/>
      </c>
      <c r="Q79" s="21" t="n"/>
      <c r="R79" s="21" t="n"/>
      <c r="S79" s="20" t="n"/>
      <c r="T79" s="20" t="n"/>
      <c r="U79" s="20" t="n"/>
    </row>
    <row r="80">
      <c r="A80" s="19" t="n"/>
      <c r="B80" s="20" t="n"/>
      <c r="C80" s="20" t="n"/>
      <c r="D80" s="20" t="n"/>
      <c r="E80" s="20" t="n"/>
      <c r="F80" s="20" t="n"/>
      <c r="G80" s="20" t="n"/>
      <c r="H80" s="21" t="n"/>
      <c r="I80" s="22">
        <f>IF($A80="","",IFERROR(IF($G80="Taxable",VLOOKUP("TPS",'Paramètres'!$A$5:$B$6,2,FALSE),0),0))</f>
        <v/>
      </c>
      <c r="J80" s="23">
        <f>IF($A80="","",IFERROR(ROUND($H80*$I80,2),0))</f>
        <v/>
      </c>
      <c r="K80" s="22">
        <f>IF($A80="","",IFERROR(IF($G80="Taxable",VLOOKUP("TVQ",'Paramètres'!$A$5:$B$6,2,FALSE),0),0))</f>
        <v/>
      </c>
      <c r="L80" s="23">
        <f>IF($A80="","",IFERROR(ROUND($H80*$K80,2),0))</f>
        <v/>
      </c>
      <c r="M80" s="24" t="n"/>
      <c r="N80" s="24" t="n"/>
      <c r="O80" s="23">
        <f>IF($A80="","",IFERROR(IF(AND($C80="Achat/dépense",$T80="À inclure"),ROUND($J80*$M80,2),0),0))</f>
        <v/>
      </c>
      <c r="P80" s="23">
        <f>IF($A80="","",IFERROR(IF(AND($C80="Achat/dépense",$T80="À inclure"),ROUND($L80*$N80,2),0),0))</f>
        <v/>
      </c>
      <c r="Q80" s="21" t="n"/>
      <c r="R80" s="21" t="n"/>
      <c r="S80" s="20" t="n"/>
      <c r="T80" s="20" t="n"/>
      <c r="U80" s="20" t="n"/>
    </row>
    <row r="81">
      <c r="A81" s="19" t="n"/>
      <c r="B81" s="20" t="n"/>
      <c r="C81" s="20" t="n"/>
      <c r="D81" s="20" t="n"/>
      <c r="E81" s="20" t="n"/>
      <c r="F81" s="20" t="n"/>
      <c r="G81" s="20" t="n"/>
      <c r="H81" s="21" t="n"/>
      <c r="I81" s="22">
        <f>IF($A81="","",IFERROR(IF($G81="Taxable",VLOOKUP("TPS",'Paramètres'!$A$5:$B$6,2,FALSE),0),0))</f>
        <v/>
      </c>
      <c r="J81" s="23">
        <f>IF($A81="","",IFERROR(ROUND($H81*$I81,2),0))</f>
        <v/>
      </c>
      <c r="K81" s="22">
        <f>IF($A81="","",IFERROR(IF($G81="Taxable",VLOOKUP("TVQ",'Paramètres'!$A$5:$B$6,2,FALSE),0),0))</f>
        <v/>
      </c>
      <c r="L81" s="23">
        <f>IF($A81="","",IFERROR(ROUND($H81*$K81,2),0))</f>
        <v/>
      </c>
      <c r="M81" s="24" t="n"/>
      <c r="N81" s="24" t="n"/>
      <c r="O81" s="23">
        <f>IF($A81="","",IFERROR(IF(AND($C81="Achat/dépense",$T81="À inclure"),ROUND($J81*$M81,2),0),0))</f>
        <v/>
      </c>
      <c r="P81" s="23">
        <f>IF($A81="","",IFERROR(IF(AND($C81="Achat/dépense",$T81="À inclure"),ROUND($L81*$N81,2),0),0))</f>
        <v/>
      </c>
      <c r="Q81" s="21" t="n"/>
      <c r="R81" s="21" t="n"/>
      <c r="S81" s="20" t="n"/>
      <c r="T81" s="20" t="n"/>
      <c r="U81" s="20" t="n"/>
    </row>
    <row r="82">
      <c r="A82" s="19" t="n"/>
      <c r="B82" s="20" t="n"/>
      <c r="C82" s="20" t="n"/>
      <c r="D82" s="20" t="n"/>
      <c r="E82" s="20" t="n"/>
      <c r="F82" s="20" t="n"/>
      <c r="G82" s="20" t="n"/>
      <c r="H82" s="21" t="n"/>
      <c r="I82" s="22">
        <f>IF($A82="","",IFERROR(IF($G82="Taxable",VLOOKUP("TPS",'Paramètres'!$A$5:$B$6,2,FALSE),0),0))</f>
        <v/>
      </c>
      <c r="J82" s="23">
        <f>IF($A82="","",IFERROR(ROUND($H82*$I82,2),0))</f>
        <v/>
      </c>
      <c r="K82" s="22">
        <f>IF($A82="","",IFERROR(IF($G82="Taxable",VLOOKUP("TVQ",'Paramètres'!$A$5:$B$6,2,FALSE),0),0))</f>
        <v/>
      </c>
      <c r="L82" s="23">
        <f>IF($A82="","",IFERROR(ROUND($H82*$K82,2),0))</f>
        <v/>
      </c>
      <c r="M82" s="24" t="n"/>
      <c r="N82" s="24" t="n"/>
      <c r="O82" s="23">
        <f>IF($A82="","",IFERROR(IF(AND($C82="Achat/dépense",$T82="À inclure"),ROUND($J82*$M82,2),0),0))</f>
        <v/>
      </c>
      <c r="P82" s="23">
        <f>IF($A82="","",IFERROR(IF(AND($C82="Achat/dépense",$T82="À inclure"),ROUND($L82*$N82,2),0),0))</f>
        <v/>
      </c>
      <c r="Q82" s="21" t="n"/>
      <c r="R82" s="21" t="n"/>
      <c r="S82" s="20" t="n"/>
      <c r="T82" s="20" t="n"/>
      <c r="U82" s="20" t="n"/>
    </row>
    <row r="83">
      <c r="A83" s="19" t="n"/>
      <c r="B83" s="20" t="n"/>
      <c r="C83" s="20" t="n"/>
      <c r="D83" s="20" t="n"/>
      <c r="E83" s="20" t="n"/>
      <c r="F83" s="20" t="n"/>
      <c r="G83" s="20" t="n"/>
      <c r="H83" s="21" t="n"/>
      <c r="I83" s="22">
        <f>IF($A83="","",IFERROR(IF($G83="Taxable",VLOOKUP("TPS",'Paramètres'!$A$5:$B$6,2,FALSE),0),0))</f>
        <v/>
      </c>
      <c r="J83" s="23">
        <f>IF($A83="","",IFERROR(ROUND($H83*$I83,2),0))</f>
        <v/>
      </c>
      <c r="K83" s="22">
        <f>IF($A83="","",IFERROR(IF($G83="Taxable",VLOOKUP("TVQ",'Paramètres'!$A$5:$B$6,2,FALSE),0),0))</f>
        <v/>
      </c>
      <c r="L83" s="23">
        <f>IF($A83="","",IFERROR(ROUND($H83*$K83,2),0))</f>
        <v/>
      </c>
      <c r="M83" s="24" t="n"/>
      <c r="N83" s="24" t="n"/>
      <c r="O83" s="23">
        <f>IF($A83="","",IFERROR(IF(AND($C83="Achat/dépense",$T83="À inclure"),ROUND($J83*$M83,2),0),0))</f>
        <v/>
      </c>
      <c r="P83" s="23">
        <f>IF($A83="","",IFERROR(IF(AND($C83="Achat/dépense",$T83="À inclure"),ROUND($L83*$N83,2),0),0))</f>
        <v/>
      </c>
      <c r="Q83" s="21" t="n"/>
      <c r="R83" s="21" t="n"/>
      <c r="S83" s="20" t="n"/>
      <c r="T83" s="20" t="n"/>
      <c r="U83" s="20" t="n"/>
    </row>
    <row r="84">
      <c r="A84" s="19" t="n"/>
      <c r="B84" s="20" t="n"/>
      <c r="C84" s="20" t="n"/>
      <c r="D84" s="20" t="n"/>
      <c r="E84" s="20" t="n"/>
      <c r="F84" s="20" t="n"/>
      <c r="G84" s="20" t="n"/>
      <c r="H84" s="21" t="n"/>
      <c r="I84" s="22">
        <f>IF($A84="","",IFERROR(IF($G84="Taxable",VLOOKUP("TPS",'Paramètres'!$A$5:$B$6,2,FALSE),0),0))</f>
        <v/>
      </c>
      <c r="J84" s="23">
        <f>IF($A84="","",IFERROR(ROUND($H84*$I84,2),0))</f>
        <v/>
      </c>
      <c r="K84" s="22">
        <f>IF($A84="","",IFERROR(IF($G84="Taxable",VLOOKUP("TVQ",'Paramètres'!$A$5:$B$6,2,FALSE),0),0))</f>
        <v/>
      </c>
      <c r="L84" s="23">
        <f>IF($A84="","",IFERROR(ROUND($H84*$K84,2),0))</f>
        <v/>
      </c>
      <c r="M84" s="24" t="n"/>
      <c r="N84" s="24" t="n"/>
      <c r="O84" s="23">
        <f>IF($A84="","",IFERROR(IF(AND($C84="Achat/dépense",$T84="À inclure"),ROUND($J84*$M84,2),0),0))</f>
        <v/>
      </c>
      <c r="P84" s="23">
        <f>IF($A84="","",IFERROR(IF(AND($C84="Achat/dépense",$T84="À inclure"),ROUND($L84*$N84,2),0),0))</f>
        <v/>
      </c>
      <c r="Q84" s="21" t="n"/>
      <c r="R84" s="21" t="n"/>
      <c r="S84" s="20" t="n"/>
      <c r="T84" s="20" t="n"/>
      <c r="U84" s="20" t="n"/>
    </row>
    <row r="85">
      <c r="A85" s="19" t="n"/>
      <c r="B85" s="20" t="n"/>
      <c r="C85" s="20" t="n"/>
      <c r="D85" s="20" t="n"/>
      <c r="E85" s="20" t="n"/>
      <c r="F85" s="20" t="n"/>
      <c r="G85" s="20" t="n"/>
      <c r="H85" s="21" t="n"/>
      <c r="I85" s="22">
        <f>IF($A85="","",IFERROR(IF($G85="Taxable",VLOOKUP("TPS",'Paramètres'!$A$5:$B$6,2,FALSE),0),0))</f>
        <v/>
      </c>
      <c r="J85" s="23">
        <f>IF($A85="","",IFERROR(ROUND($H85*$I85,2),0))</f>
        <v/>
      </c>
      <c r="K85" s="22">
        <f>IF($A85="","",IFERROR(IF($G85="Taxable",VLOOKUP("TVQ",'Paramètres'!$A$5:$B$6,2,FALSE),0),0))</f>
        <v/>
      </c>
      <c r="L85" s="23">
        <f>IF($A85="","",IFERROR(ROUND($H85*$K85,2),0))</f>
        <v/>
      </c>
      <c r="M85" s="24" t="n"/>
      <c r="N85" s="24" t="n"/>
      <c r="O85" s="23">
        <f>IF($A85="","",IFERROR(IF(AND($C85="Achat/dépense",$T85="À inclure"),ROUND($J85*$M85,2),0),0))</f>
        <v/>
      </c>
      <c r="P85" s="23">
        <f>IF($A85="","",IFERROR(IF(AND($C85="Achat/dépense",$T85="À inclure"),ROUND($L85*$N85,2),0),0))</f>
        <v/>
      </c>
      <c r="Q85" s="21" t="n"/>
      <c r="R85" s="21" t="n"/>
      <c r="S85" s="20" t="n"/>
      <c r="T85" s="20" t="n"/>
      <c r="U85" s="20" t="n"/>
    </row>
    <row r="86">
      <c r="A86" s="19" t="n"/>
      <c r="B86" s="20" t="n"/>
      <c r="C86" s="20" t="n"/>
      <c r="D86" s="20" t="n"/>
      <c r="E86" s="20" t="n"/>
      <c r="F86" s="20" t="n"/>
      <c r="G86" s="20" t="n"/>
      <c r="H86" s="21" t="n"/>
      <c r="I86" s="22">
        <f>IF($A86="","",IFERROR(IF($G86="Taxable",VLOOKUP("TPS",'Paramètres'!$A$5:$B$6,2,FALSE),0),0))</f>
        <v/>
      </c>
      <c r="J86" s="23">
        <f>IF($A86="","",IFERROR(ROUND($H86*$I86,2),0))</f>
        <v/>
      </c>
      <c r="K86" s="22">
        <f>IF($A86="","",IFERROR(IF($G86="Taxable",VLOOKUP("TVQ",'Paramètres'!$A$5:$B$6,2,FALSE),0),0))</f>
        <v/>
      </c>
      <c r="L86" s="23">
        <f>IF($A86="","",IFERROR(ROUND($H86*$K86,2),0))</f>
        <v/>
      </c>
      <c r="M86" s="24" t="n"/>
      <c r="N86" s="24" t="n"/>
      <c r="O86" s="23">
        <f>IF($A86="","",IFERROR(IF(AND($C86="Achat/dépense",$T86="À inclure"),ROUND($J86*$M86,2),0),0))</f>
        <v/>
      </c>
      <c r="P86" s="23">
        <f>IF($A86="","",IFERROR(IF(AND($C86="Achat/dépense",$T86="À inclure"),ROUND($L86*$N86,2),0),0))</f>
        <v/>
      </c>
      <c r="Q86" s="21" t="n"/>
      <c r="R86" s="21" t="n"/>
      <c r="S86" s="20" t="n"/>
      <c r="T86" s="20" t="n"/>
      <c r="U86" s="20" t="n"/>
    </row>
    <row r="87">
      <c r="A87" s="19" t="n"/>
      <c r="B87" s="20" t="n"/>
      <c r="C87" s="20" t="n"/>
      <c r="D87" s="20" t="n"/>
      <c r="E87" s="20" t="n"/>
      <c r="F87" s="20" t="n"/>
      <c r="G87" s="20" t="n"/>
      <c r="H87" s="21" t="n"/>
      <c r="I87" s="22">
        <f>IF($A87="","",IFERROR(IF($G87="Taxable",VLOOKUP("TPS",'Paramètres'!$A$5:$B$6,2,FALSE),0),0))</f>
        <v/>
      </c>
      <c r="J87" s="23">
        <f>IF($A87="","",IFERROR(ROUND($H87*$I87,2),0))</f>
        <v/>
      </c>
      <c r="K87" s="22">
        <f>IF($A87="","",IFERROR(IF($G87="Taxable",VLOOKUP("TVQ",'Paramètres'!$A$5:$B$6,2,FALSE),0),0))</f>
        <v/>
      </c>
      <c r="L87" s="23">
        <f>IF($A87="","",IFERROR(ROUND($H87*$K87,2),0))</f>
        <v/>
      </c>
      <c r="M87" s="24" t="n"/>
      <c r="N87" s="24" t="n"/>
      <c r="O87" s="23">
        <f>IF($A87="","",IFERROR(IF(AND($C87="Achat/dépense",$T87="À inclure"),ROUND($J87*$M87,2),0),0))</f>
        <v/>
      </c>
      <c r="P87" s="23">
        <f>IF($A87="","",IFERROR(IF(AND($C87="Achat/dépense",$T87="À inclure"),ROUND($L87*$N87,2),0),0))</f>
        <v/>
      </c>
      <c r="Q87" s="21" t="n"/>
      <c r="R87" s="21" t="n"/>
      <c r="S87" s="20" t="n"/>
      <c r="T87" s="20" t="n"/>
      <c r="U87" s="20" t="n"/>
    </row>
    <row r="88">
      <c r="A88" s="19" t="n"/>
      <c r="B88" s="20" t="n"/>
      <c r="C88" s="20" t="n"/>
      <c r="D88" s="20" t="n"/>
      <c r="E88" s="20" t="n"/>
      <c r="F88" s="20" t="n"/>
      <c r="G88" s="20" t="n"/>
      <c r="H88" s="21" t="n"/>
      <c r="I88" s="22">
        <f>IF($A88="","",IFERROR(IF($G88="Taxable",VLOOKUP("TPS",'Paramètres'!$A$5:$B$6,2,FALSE),0),0))</f>
        <v/>
      </c>
      <c r="J88" s="23">
        <f>IF($A88="","",IFERROR(ROUND($H88*$I88,2),0))</f>
        <v/>
      </c>
      <c r="K88" s="22">
        <f>IF($A88="","",IFERROR(IF($G88="Taxable",VLOOKUP("TVQ",'Paramètres'!$A$5:$B$6,2,FALSE),0),0))</f>
        <v/>
      </c>
      <c r="L88" s="23">
        <f>IF($A88="","",IFERROR(ROUND($H88*$K88,2),0))</f>
        <v/>
      </c>
      <c r="M88" s="24" t="n"/>
      <c r="N88" s="24" t="n"/>
      <c r="O88" s="23">
        <f>IF($A88="","",IFERROR(IF(AND($C88="Achat/dépense",$T88="À inclure"),ROUND($J88*$M88,2),0),0))</f>
        <v/>
      </c>
      <c r="P88" s="23">
        <f>IF($A88="","",IFERROR(IF(AND($C88="Achat/dépense",$T88="À inclure"),ROUND($L88*$N88,2),0),0))</f>
        <v/>
      </c>
      <c r="Q88" s="21" t="n"/>
      <c r="R88" s="21" t="n"/>
      <c r="S88" s="20" t="n"/>
      <c r="T88" s="20" t="n"/>
      <c r="U88" s="20" t="n"/>
    </row>
    <row r="89">
      <c r="A89" s="19" t="n"/>
      <c r="B89" s="20" t="n"/>
      <c r="C89" s="20" t="n"/>
      <c r="D89" s="20" t="n"/>
      <c r="E89" s="20" t="n"/>
      <c r="F89" s="20" t="n"/>
      <c r="G89" s="20" t="n"/>
      <c r="H89" s="21" t="n"/>
      <c r="I89" s="22">
        <f>IF($A89="","",IFERROR(IF($G89="Taxable",VLOOKUP("TPS",'Paramètres'!$A$5:$B$6,2,FALSE),0),0))</f>
        <v/>
      </c>
      <c r="J89" s="23">
        <f>IF($A89="","",IFERROR(ROUND($H89*$I89,2),0))</f>
        <v/>
      </c>
      <c r="K89" s="22">
        <f>IF($A89="","",IFERROR(IF($G89="Taxable",VLOOKUP("TVQ",'Paramètres'!$A$5:$B$6,2,FALSE),0),0))</f>
        <v/>
      </c>
      <c r="L89" s="23">
        <f>IF($A89="","",IFERROR(ROUND($H89*$K89,2),0))</f>
        <v/>
      </c>
      <c r="M89" s="24" t="n"/>
      <c r="N89" s="24" t="n"/>
      <c r="O89" s="23">
        <f>IF($A89="","",IFERROR(IF(AND($C89="Achat/dépense",$T89="À inclure"),ROUND($J89*$M89,2),0),0))</f>
        <v/>
      </c>
      <c r="P89" s="23">
        <f>IF($A89="","",IFERROR(IF(AND($C89="Achat/dépense",$T89="À inclure"),ROUND($L89*$N89,2),0),0))</f>
        <v/>
      </c>
      <c r="Q89" s="21" t="n"/>
      <c r="R89" s="21" t="n"/>
      <c r="S89" s="20" t="n"/>
      <c r="T89" s="20" t="n"/>
      <c r="U89" s="20" t="n"/>
    </row>
    <row r="90">
      <c r="A90" s="19" t="n"/>
      <c r="B90" s="20" t="n"/>
      <c r="C90" s="20" t="n"/>
      <c r="D90" s="20" t="n"/>
      <c r="E90" s="20" t="n"/>
      <c r="F90" s="20" t="n"/>
      <c r="G90" s="20" t="n"/>
      <c r="H90" s="21" t="n"/>
      <c r="I90" s="22">
        <f>IF($A90="","",IFERROR(IF($G90="Taxable",VLOOKUP("TPS",'Paramètres'!$A$5:$B$6,2,FALSE),0),0))</f>
        <v/>
      </c>
      <c r="J90" s="23">
        <f>IF($A90="","",IFERROR(ROUND($H90*$I90,2),0))</f>
        <v/>
      </c>
      <c r="K90" s="22">
        <f>IF($A90="","",IFERROR(IF($G90="Taxable",VLOOKUP("TVQ",'Paramètres'!$A$5:$B$6,2,FALSE),0),0))</f>
        <v/>
      </c>
      <c r="L90" s="23">
        <f>IF($A90="","",IFERROR(ROUND($H90*$K90,2),0))</f>
        <v/>
      </c>
      <c r="M90" s="24" t="n"/>
      <c r="N90" s="24" t="n"/>
      <c r="O90" s="23">
        <f>IF($A90="","",IFERROR(IF(AND($C90="Achat/dépense",$T90="À inclure"),ROUND($J90*$M90,2),0),0))</f>
        <v/>
      </c>
      <c r="P90" s="23">
        <f>IF($A90="","",IFERROR(IF(AND($C90="Achat/dépense",$T90="À inclure"),ROUND($L90*$N90,2),0),0))</f>
        <v/>
      </c>
      <c r="Q90" s="21" t="n"/>
      <c r="R90" s="21" t="n"/>
      <c r="S90" s="20" t="n"/>
      <c r="T90" s="20" t="n"/>
      <c r="U90" s="20" t="n"/>
    </row>
    <row r="91">
      <c r="A91" s="19" t="n"/>
      <c r="B91" s="20" t="n"/>
      <c r="C91" s="20" t="n"/>
      <c r="D91" s="20" t="n"/>
      <c r="E91" s="20" t="n"/>
      <c r="F91" s="20" t="n"/>
      <c r="G91" s="20" t="n"/>
      <c r="H91" s="21" t="n"/>
      <c r="I91" s="22">
        <f>IF($A91="","",IFERROR(IF($G91="Taxable",VLOOKUP("TPS",'Paramètres'!$A$5:$B$6,2,FALSE),0),0))</f>
        <v/>
      </c>
      <c r="J91" s="23">
        <f>IF($A91="","",IFERROR(ROUND($H91*$I91,2),0))</f>
        <v/>
      </c>
      <c r="K91" s="22">
        <f>IF($A91="","",IFERROR(IF($G91="Taxable",VLOOKUP("TVQ",'Paramètres'!$A$5:$B$6,2,FALSE),0),0))</f>
        <v/>
      </c>
      <c r="L91" s="23">
        <f>IF($A91="","",IFERROR(ROUND($H91*$K91,2),0))</f>
        <v/>
      </c>
      <c r="M91" s="24" t="n"/>
      <c r="N91" s="24" t="n"/>
      <c r="O91" s="23">
        <f>IF($A91="","",IFERROR(IF(AND($C91="Achat/dépense",$T91="À inclure"),ROUND($J91*$M91,2),0),0))</f>
        <v/>
      </c>
      <c r="P91" s="23">
        <f>IF($A91="","",IFERROR(IF(AND($C91="Achat/dépense",$T91="À inclure"),ROUND($L91*$N91,2),0),0))</f>
        <v/>
      </c>
      <c r="Q91" s="21" t="n"/>
      <c r="R91" s="21" t="n"/>
      <c r="S91" s="20" t="n"/>
      <c r="T91" s="20" t="n"/>
      <c r="U91" s="20" t="n"/>
    </row>
    <row r="92">
      <c r="A92" s="19" t="n"/>
      <c r="B92" s="20" t="n"/>
      <c r="C92" s="20" t="n"/>
      <c r="D92" s="20" t="n"/>
      <c r="E92" s="20" t="n"/>
      <c r="F92" s="20" t="n"/>
      <c r="G92" s="20" t="n"/>
      <c r="H92" s="21" t="n"/>
      <c r="I92" s="22">
        <f>IF($A92="","",IFERROR(IF($G92="Taxable",VLOOKUP("TPS",'Paramètres'!$A$5:$B$6,2,FALSE),0),0))</f>
        <v/>
      </c>
      <c r="J92" s="23">
        <f>IF($A92="","",IFERROR(ROUND($H92*$I92,2),0))</f>
        <v/>
      </c>
      <c r="K92" s="22">
        <f>IF($A92="","",IFERROR(IF($G92="Taxable",VLOOKUP("TVQ",'Paramètres'!$A$5:$B$6,2,FALSE),0),0))</f>
        <v/>
      </c>
      <c r="L92" s="23">
        <f>IF($A92="","",IFERROR(ROUND($H92*$K92,2),0))</f>
        <v/>
      </c>
      <c r="M92" s="24" t="n"/>
      <c r="N92" s="24" t="n"/>
      <c r="O92" s="23">
        <f>IF($A92="","",IFERROR(IF(AND($C92="Achat/dépense",$T92="À inclure"),ROUND($J92*$M92,2),0),0))</f>
        <v/>
      </c>
      <c r="P92" s="23">
        <f>IF($A92="","",IFERROR(IF(AND($C92="Achat/dépense",$T92="À inclure"),ROUND($L92*$N92,2),0),0))</f>
        <v/>
      </c>
      <c r="Q92" s="21" t="n"/>
      <c r="R92" s="21" t="n"/>
      <c r="S92" s="20" t="n"/>
      <c r="T92" s="20" t="n"/>
      <c r="U92" s="20" t="n"/>
    </row>
    <row r="93">
      <c r="A93" s="19" t="n"/>
      <c r="B93" s="20" t="n"/>
      <c r="C93" s="20" t="n"/>
      <c r="D93" s="20" t="n"/>
      <c r="E93" s="20" t="n"/>
      <c r="F93" s="20" t="n"/>
      <c r="G93" s="20" t="n"/>
      <c r="H93" s="21" t="n"/>
      <c r="I93" s="22">
        <f>IF($A93="","",IFERROR(IF($G93="Taxable",VLOOKUP("TPS",'Paramètres'!$A$5:$B$6,2,FALSE),0),0))</f>
        <v/>
      </c>
      <c r="J93" s="23">
        <f>IF($A93="","",IFERROR(ROUND($H93*$I93,2),0))</f>
        <v/>
      </c>
      <c r="K93" s="22">
        <f>IF($A93="","",IFERROR(IF($G93="Taxable",VLOOKUP("TVQ",'Paramètres'!$A$5:$B$6,2,FALSE),0),0))</f>
        <v/>
      </c>
      <c r="L93" s="23">
        <f>IF($A93="","",IFERROR(ROUND($H93*$K93,2),0))</f>
        <v/>
      </c>
      <c r="M93" s="24" t="n"/>
      <c r="N93" s="24" t="n"/>
      <c r="O93" s="23">
        <f>IF($A93="","",IFERROR(IF(AND($C93="Achat/dépense",$T93="À inclure"),ROUND($J93*$M93,2),0),0))</f>
        <v/>
      </c>
      <c r="P93" s="23">
        <f>IF($A93="","",IFERROR(IF(AND($C93="Achat/dépense",$T93="À inclure"),ROUND($L93*$N93,2),0),0))</f>
        <v/>
      </c>
      <c r="Q93" s="21" t="n"/>
      <c r="R93" s="21" t="n"/>
      <c r="S93" s="20" t="n"/>
      <c r="T93" s="20" t="n"/>
      <c r="U93" s="20" t="n"/>
    </row>
    <row r="94">
      <c r="A94" s="19" t="n"/>
      <c r="B94" s="20" t="n"/>
      <c r="C94" s="20" t="n"/>
      <c r="D94" s="20" t="n"/>
      <c r="E94" s="20" t="n"/>
      <c r="F94" s="20" t="n"/>
      <c r="G94" s="20" t="n"/>
      <c r="H94" s="21" t="n"/>
      <c r="I94" s="22">
        <f>IF($A94="","",IFERROR(IF($G94="Taxable",VLOOKUP("TPS",'Paramètres'!$A$5:$B$6,2,FALSE),0),0))</f>
        <v/>
      </c>
      <c r="J94" s="23">
        <f>IF($A94="","",IFERROR(ROUND($H94*$I94,2),0))</f>
        <v/>
      </c>
      <c r="K94" s="22">
        <f>IF($A94="","",IFERROR(IF($G94="Taxable",VLOOKUP("TVQ",'Paramètres'!$A$5:$B$6,2,FALSE),0),0))</f>
        <v/>
      </c>
      <c r="L94" s="23">
        <f>IF($A94="","",IFERROR(ROUND($H94*$K94,2),0))</f>
        <v/>
      </c>
      <c r="M94" s="24" t="n"/>
      <c r="N94" s="24" t="n"/>
      <c r="O94" s="23">
        <f>IF($A94="","",IFERROR(IF(AND($C94="Achat/dépense",$T94="À inclure"),ROUND($J94*$M94,2),0),0))</f>
        <v/>
      </c>
      <c r="P94" s="23">
        <f>IF($A94="","",IFERROR(IF(AND($C94="Achat/dépense",$T94="À inclure"),ROUND($L94*$N94,2),0),0))</f>
        <v/>
      </c>
      <c r="Q94" s="21" t="n"/>
      <c r="R94" s="21" t="n"/>
      <c r="S94" s="20" t="n"/>
      <c r="T94" s="20" t="n"/>
      <c r="U94" s="20" t="n"/>
    </row>
    <row r="95">
      <c r="A95" s="19" t="n"/>
      <c r="B95" s="20" t="n"/>
      <c r="C95" s="20" t="n"/>
      <c r="D95" s="20" t="n"/>
      <c r="E95" s="20" t="n"/>
      <c r="F95" s="20" t="n"/>
      <c r="G95" s="20" t="n"/>
      <c r="H95" s="21" t="n"/>
      <c r="I95" s="22">
        <f>IF($A95="","",IFERROR(IF($G95="Taxable",VLOOKUP("TPS",'Paramètres'!$A$5:$B$6,2,FALSE),0),0))</f>
        <v/>
      </c>
      <c r="J95" s="23">
        <f>IF($A95="","",IFERROR(ROUND($H95*$I95,2),0))</f>
        <v/>
      </c>
      <c r="K95" s="22">
        <f>IF($A95="","",IFERROR(IF($G95="Taxable",VLOOKUP("TVQ",'Paramètres'!$A$5:$B$6,2,FALSE),0),0))</f>
        <v/>
      </c>
      <c r="L95" s="23">
        <f>IF($A95="","",IFERROR(ROUND($H95*$K95,2),0))</f>
        <v/>
      </c>
      <c r="M95" s="24" t="n"/>
      <c r="N95" s="24" t="n"/>
      <c r="O95" s="23">
        <f>IF($A95="","",IFERROR(IF(AND($C95="Achat/dépense",$T95="À inclure"),ROUND($J95*$M95,2),0),0))</f>
        <v/>
      </c>
      <c r="P95" s="23">
        <f>IF($A95="","",IFERROR(IF(AND($C95="Achat/dépense",$T95="À inclure"),ROUND($L95*$N95,2),0),0))</f>
        <v/>
      </c>
      <c r="Q95" s="21" t="n"/>
      <c r="R95" s="21" t="n"/>
      <c r="S95" s="20" t="n"/>
      <c r="T95" s="20" t="n"/>
      <c r="U95" s="20" t="n"/>
    </row>
    <row r="96">
      <c r="A96" s="19" t="n"/>
      <c r="B96" s="20" t="n"/>
      <c r="C96" s="20" t="n"/>
      <c r="D96" s="20" t="n"/>
      <c r="E96" s="20" t="n"/>
      <c r="F96" s="20" t="n"/>
      <c r="G96" s="20" t="n"/>
      <c r="H96" s="21" t="n"/>
      <c r="I96" s="22">
        <f>IF($A96="","",IFERROR(IF($G96="Taxable",VLOOKUP("TPS",'Paramètres'!$A$5:$B$6,2,FALSE),0),0))</f>
        <v/>
      </c>
      <c r="J96" s="23">
        <f>IF($A96="","",IFERROR(ROUND($H96*$I96,2),0))</f>
        <v/>
      </c>
      <c r="K96" s="22">
        <f>IF($A96="","",IFERROR(IF($G96="Taxable",VLOOKUP("TVQ",'Paramètres'!$A$5:$B$6,2,FALSE),0),0))</f>
        <v/>
      </c>
      <c r="L96" s="23">
        <f>IF($A96="","",IFERROR(ROUND($H96*$K96,2),0))</f>
        <v/>
      </c>
      <c r="M96" s="24" t="n"/>
      <c r="N96" s="24" t="n"/>
      <c r="O96" s="23">
        <f>IF($A96="","",IFERROR(IF(AND($C96="Achat/dépense",$T96="À inclure"),ROUND($J96*$M96,2),0),0))</f>
        <v/>
      </c>
      <c r="P96" s="23">
        <f>IF($A96="","",IFERROR(IF(AND($C96="Achat/dépense",$T96="À inclure"),ROUND($L96*$N96,2),0),0))</f>
        <v/>
      </c>
      <c r="Q96" s="21" t="n"/>
      <c r="R96" s="21" t="n"/>
      <c r="S96" s="20" t="n"/>
      <c r="T96" s="20" t="n"/>
      <c r="U96" s="20" t="n"/>
    </row>
    <row r="97">
      <c r="A97" s="19" t="n"/>
      <c r="B97" s="20" t="n"/>
      <c r="C97" s="20" t="n"/>
      <c r="D97" s="20" t="n"/>
      <c r="E97" s="20" t="n"/>
      <c r="F97" s="20" t="n"/>
      <c r="G97" s="20" t="n"/>
      <c r="H97" s="21" t="n"/>
      <c r="I97" s="22">
        <f>IF($A97="","",IFERROR(IF($G97="Taxable",VLOOKUP("TPS",'Paramètres'!$A$5:$B$6,2,FALSE),0),0))</f>
        <v/>
      </c>
      <c r="J97" s="23">
        <f>IF($A97="","",IFERROR(ROUND($H97*$I97,2),0))</f>
        <v/>
      </c>
      <c r="K97" s="22">
        <f>IF($A97="","",IFERROR(IF($G97="Taxable",VLOOKUP("TVQ",'Paramètres'!$A$5:$B$6,2,FALSE),0),0))</f>
        <v/>
      </c>
      <c r="L97" s="23">
        <f>IF($A97="","",IFERROR(ROUND($H97*$K97,2),0))</f>
        <v/>
      </c>
      <c r="M97" s="24" t="n"/>
      <c r="N97" s="24" t="n"/>
      <c r="O97" s="23">
        <f>IF($A97="","",IFERROR(IF(AND($C97="Achat/dépense",$T97="À inclure"),ROUND($J97*$M97,2),0),0))</f>
        <v/>
      </c>
      <c r="P97" s="23">
        <f>IF($A97="","",IFERROR(IF(AND($C97="Achat/dépense",$T97="À inclure"),ROUND($L97*$N97,2),0),0))</f>
        <v/>
      </c>
      <c r="Q97" s="21" t="n"/>
      <c r="R97" s="21" t="n"/>
      <c r="S97" s="20" t="n"/>
      <c r="T97" s="20" t="n"/>
      <c r="U97" s="20" t="n"/>
    </row>
    <row r="98">
      <c r="A98" s="19" t="n"/>
      <c r="B98" s="20" t="n"/>
      <c r="C98" s="20" t="n"/>
      <c r="D98" s="20" t="n"/>
      <c r="E98" s="20" t="n"/>
      <c r="F98" s="20" t="n"/>
      <c r="G98" s="20" t="n"/>
      <c r="H98" s="21" t="n"/>
      <c r="I98" s="22">
        <f>IF($A98="","",IFERROR(IF($G98="Taxable",VLOOKUP("TPS",'Paramètres'!$A$5:$B$6,2,FALSE),0),0))</f>
        <v/>
      </c>
      <c r="J98" s="23">
        <f>IF($A98="","",IFERROR(ROUND($H98*$I98,2),0))</f>
        <v/>
      </c>
      <c r="K98" s="22">
        <f>IF($A98="","",IFERROR(IF($G98="Taxable",VLOOKUP("TVQ",'Paramètres'!$A$5:$B$6,2,FALSE),0),0))</f>
        <v/>
      </c>
      <c r="L98" s="23">
        <f>IF($A98="","",IFERROR(ROUND($H98*$K98,2),0))</f>
        <v/>
      </c>
      <c r="M98" s="24" t="n"/>
      <c r="N98" s="24" t="n"/>
      <c r="O98" s="23">
        <f>IF($A98="","",IFERROR(IF(AND($C98="Achat/dépense",$T98="À inclure"),ROUND($J98*$M98,2),0),0))</f>
        <v/>
      </c>
      <c r="P98" s="23">
        <f>IF($A98="","",IFERROR(IF(AND($C98="Achat/dépense",$T98="À inclure"),ROUND($L98*$N98,2),0),0))</f>
        <v/>
      </c>
      <c r="Q98" s="21" t="n"/>
      <c r="R98" s="21" t="n"/>
      <c r="S98" s="20" t="n"/>
      <c r="T98" s="20" t="n"/>
      <c r="U98" s="20" t="n"/>
    </row>
    <row r="99">
      <c r="A99" s="19" t="n"/>
      <c r="B99" s="20" t="n"/>
      <c r="C99" s="20" t="n"/>
      <c r="D99" s="20" t="n"/>
      <c r="E99" s="20" t="n"/>
      <c r="F99" s="20" t="n"/>
      <c r="G99" s="20" t="n"/>
      <c r="H99" s="21" t="n"/>
      <c r="I99" s="22">
        <f>IF($A99="","",IFERROR(IF($G99="Taxable",VLOOKUP("TPS",'Paramètres'!$A$5:$B$6,2,FALSE),0),0))</f>
        <v/>
      </c>
      <c r="J99" s="23">
        <f>IF($A99="","",IFERROR(ROUND($H99*$I99,2),0))</f>
        <v/>
      </c>
      <c r="K99" s="22">
        <f>IF($A99="","",IFERROR(IF($G99="Taxable",VLOOKUP("TVQ",'Paramètres'!$A$5:$B$6,2,FALSE),0),0))</f>
        <v/>
      </c>
      <c r="L99" s="23">
        <f>IF($A99="","",IFERROR(ROUND($H99*$K99,2),0))</f>
        <v/>
      </c>
      <c r="M99" s="24" t="n"/>
      <c r="N99" s="24" t="n"/>
      <c r="O99" s="23">
        <f>IF($A99="","",IFERROR(IF(AND($C99="Achat/dépense",$T99="À inclure"),ROUND($J99*$M99,2),0),0))</f>
        <v/>
      </c>
      <c r="P99" s="23">
        <f>IF($A99="","",IFERROR(IF(AND($C99="Achat/dépense",$T99="À inclure"),ROUND($L99*$N99,2),0),0))</f>
        <v/>
      </c>
      <c r="Q99" s="21" t="n"/>
      <c r="R99" s="21" t="n"/>
      <c r="S99" s="20" t="n"/>
      <c r="T99" s="20" t="n"/>
      <c r="U99" s="20" t="n"/>
    </row>
    <row r="100">
      <c r="A100" s="19" t="n"/>
      <c r="B100" s="20" t="n"/>
      <c r="C100" s="20" t="n"/>
      <c r="D100" s="20" t="n"/>
      <c r="E100" s="20" t="n"/>
      <c r="F100" s="20" t="n"/>
      <c r="G100" s="20" t="n"/>
      <c r="H100" s="21" t="n"/>
      <c r="I100" s="22">
        <f>IF($A100="","",IFERROR(IF($G100="Taxable",VLOOKUP("TPS",'Paramètres'!$A$5:$B$6,2,FALSE),0),0))</f>
        <v/>
      </c>
      <c r="J100" s="23">
        <f>IF($A100="","",IFERROR(ROUND($H100*$I100,2),0))</f>
        <v/>
      </c>
      <c r="K100" s="22">
        <f>IF($A100="","",IFERROR(IF($G100="Taxable",VLOOKUP("TVQ",'Paramètres'!$A$5:$B$6,2,FALSE),0),0))</f>
        <v/>
      </c>
      <c r="L100" s="23">
        <f>IF($A100="","",IFERROR(ROUND($H100*$K100,2),0))</f>
        <v/>
      </c>
      <c r="M100" s="24" t="n"/>
      <c r="N100" s="24" t="n"/>
      <c r="O100" s="23">
        <f>IF($A100="","",IFERROR(IF(AND($C100="Achat/dépense",$T100="À inclure"),ROUND($J100*$M100,2),0),0))</f>
        <v/>
      </c>
      <c r="P100" s="23">
        <f>IF($A100="","",IFERROR(IF(AND($C100="Achat/dépense",$T100="À inclure"),ROUND($L100*$N100,2),0),0))</f>
        <v/>
      </c>
      <c r="Q100" s="21" t="n"/>
      <c r="R100" s="21" t="n"/>
      <c r="S100" s="20" t="n"/>
      <c r="T100" s="20" t="n"/>
      <c r="U100" s="20" t="n"/>
    </row>
    <row r="101">
      <c r="A101" s="19" t="n"/>
      <c r="B101" s="20" t="n"/>
      <c r="C101" s="20" t="n"/>
      <c r="D101" s="20" t="n"/>
      <c r="E101" s="20" t="n"/>
      <c r="F101" s="20" t="n"/>
      <c r="G101" s="20" t="n"/>
      <c r="H101" s="21" t="n"/>
      <c r="I101" s="22">
        <f>IF($A101="","",IFERROR(IF($G101="Taxable",VLOOKUP("TPS",'Paramètres'!$A$5:$B$6,2,FALSE),0),0))</f>
        <v/>
      </c>
      <c r="J101" s="23">
        <f>IF($A101="","",IFERROR(ROUND($H101*$I101,2),0))</f>
        <v/>
      </c>
      <c r="K101" s="22">
        <f>IF($A101="","",IFERROR(IF($G101="Taxable",VLOOKUP("TVQ",'Paramètres'!$A$5:$B$6,2,FALSE),0),0))</f>
        <v/>
      </c>
      <c r="L101" s="23">
        <f>IF($A101="","",IFERROR(ROUND($H101*$K101,2),0))</f>
        <v/>
      </c>
      <c r="M101" s="24" t="n"/>
      <c r="N101" s="24" t="n"/>
      <c r="O101" s="23">
        <f>IF($A101="","",IFERROR(IF(AND($C101="Achat/dépense",$T101="À inclure"),ROUND($J101*$M101,2),0),0))</f>
        <v/>
      </c>
      <c r="P101" s="23">
        <f>IF($A101="","",IFERROR(IF(AND($C101="Achat/dépense",$T101="À inclure"),ROUND($L101*$N101,2),0),0))</f>
        <v/>
      </c>
      <c r="Q101" s="21" t="n"/>
      <c r="R101" s="21" t="n"/>
      <c r="S101" s="20" t="n"/>
      <c r="T101" s="20" t="n"/>
      <c r="U101" s="20" t="n"/>
    </row>
    <row r="102">
      <c r="A102" s="19" t="n"/>
      <c r="B102" s="20" t="n"/>
      <c r="C102" s="20" t="n"/>
      <c r="D102" s="20" t="n"/>
      <c r="E102" s="20" t="n"/>
      <c r="F102" s="20" t="n"/>
      <c r="G102" s="20" t="n"/>
      <c r="H102" s="21" t="n"/>
      <c r="I102" s="22">
        <f>IF($A102="","",IFERROR(IF($G102="Taxable",VLOOKUP("TPS",'Paramètres'!$A$5:$B$6,2,FALSE),0),0))</f>
        <v/>
      </c>
      <c r="J102" s="23">
        <f>IF($A102="","",IFERROR(ROUND($H102*$I102,2),0))</f>
        <v/>
      </c>
      <c r="K102" s="22">
        <f>IF($A102="","",IFERROR(IF($G102="Taxable",VLOOKUP("TVQ",'Paramètres'!$A$5:$B$6,2,FALSE),0),0))</f>
        <v/>
      </c>
      <c r="L102" s="23">
        <f>IF($A102="","",IFERROR(ROUND($H102*$K102,2),0))</f>
        <v/>
      </c>
      <c r="M102" s="24" t="n"/>
      <c r="N102" s="24" t="n"/>
      <c r="O102" s="23">
        <f>IF($A102="","",IFERROR(IF(AND($C102="Achat/dépense",$T102="À inclure"),ROUND($J102*$M102,2),0),0))</f>
        <v/>
      </c>
      <c r="P102" s="23">
        <f>IF($A102="","",IFERROR(IF(AND($C102="Achat/dépense",$T102="À inclure"),ROUND($L102*$N102,2),0),0))</f>
        <v/>
      </c>
      <c r="Q102" s="21" t="n"/>
      <c r="R102" s="21" t="n"/>
      <c r="S102" s="20" t="n"/>
      <c r="T102" s="20" t="n"/>
      <c r="U102" s="20" t="n"/>
    </row>
    <row r="103">
      <c r="A103" s="19" t="n"/>
      <c r="B103" s="20" t="n"/>
      <c r="C103" s="20" t="n"/>
      <c r="D103" s="20" t="n"/>
      <c r="E103" s="20" t="n"/>
      <c r="F103" s="20" t="n"/>
      <c r="G103" s="20" t="n"/>
      <c r="H103" s="21" t="n"/>
      <c r="I103" s="22">
        <f>IF($A103="","",IFERROR(IF($G103="Taxable",VLOOKUP("TPS",'Paramètres'!$A$5:$B$6,2,FALSE),0),0))</f>
        <v/>
      </c>
      <c r="J103" s="23">
        <f>IF($A103="","",IFERROR(ROUND($H103*$I103,2),0))</f>
        <v/>
      </c>
      <c r="K103" s="22">
        <f>IF($A103="","",IFERROR(IF($G103="Taxable",VLOOKUP("TVQ",'Paramètres'!$A$5:$B$6,2,FALSE),0),0))</f>
        <v/>
      </c>
      <c r="L103" s="23">
        <f>IF($A103="","",IFERROR(ROUND($H103*$K103,2),0))</f>
        <v/>
      </c>
      <c r="M103" s="24" t="n"/>
      <c r="N103" s="24" t="n"/>
      <c r="O103" s="23">
        <f>IF($A103="","",IFERROR(IF(AND($C103="Achat/dépense",$T103="À inclure"),ROUND($J103*$M103,2),0),0))</f>
        <v/>
      </c>
      <c r="P103" s="23">
        <f>IF($A103="","",IFERROR(IF(AND($C103="Achat/dépense",$T103="À inclure"),ROUND($L103*$N103,2),0),0))</f>
        <v/>
      </c>
      <c r="Q103" s="21" t="n"/>
      <c r="R103" s="21" t="n"/>
      <c r="S103" s="20" t="n"/>
      <c r="T103" s="20" t="n"/>
      <c r="U103" s="20" t="n"/>
    </row>
    <row r="104">
      <c r="A104" s="19" t="n"/>
      <c r="B104" s="20" t="n"/>
      <c r="C104" s="20" t="n"/>
      <c r="D104" s="20" t="n"/>
      <c r="E104" s="20" t="n"/>
      <c r="F104" s="20" t="n"/>
      <c r="G104" s="20" t="n"/>
      <c r="H104" s="21" t="n"/>
      <c r="I104" s="22">
        <f>IF($A104="","",IFERROR(IF($G104="Taxable",VLOOKUP("TPS",'Paramètres'!$A$5:$B$6,2,FALSE),0),0))</f>
        <v/>
      </c>
      <c r="J104" s="23">
        <f>IF($A104="","",IFERROR(ROUND($H104*$I104,2),0))</f>
        <v/>
      </c>
      <c r="K104" s="22">
        <f>IF($A104="","",IFERROR(IF($G104="Taxable",VLOOKUP("TVQ",'Paramètres'!$A$5:$B$6,2,FALSE),0),0))</f>
        <v/>
      </c>
      <c r="L104" s="23">
        <f>IF($A104="","",IFERROR(ROUND($H104*$K104,2),0))</f>
        <v/>
      </c>
      <c r="M104" s="24" t="n"/>
      <c r="N104" s="24" t="n"/>
      <c r="O104" s="23">
        <f>IF($A104="","",IFERROR(IF(AND($C104="Achat/dépense",$T104="À inclure"),ROUND($J104*$M104,2),0),0))</f>
        <v/>
      </c>
      <c r="P104" s="23">
        <f>IF($A104="","",IFERROR(IF(AND($C104="Achat/dépense",$T104="À inclure"),ROUND($L104*$N104,2),0),0))</f>
        <v/>
      </c>
      <c r="Q104" s="21" t="n"/>
      <c r="R104" s="21" t="n"/>
      <c r="S104" s="20" t="n"/>
      <c r="T104" s="20" t="n"/>
      <c r="U104" s="20" t="n"/>
    </row>
  </sheetData>
  <mergeCells count="2">
    <mergeCell ref="A1:U1"/>
    <mergeCell ref="A2:U2"/>
  </mergeCells>
  <conditionalFormatting sqref="A5:U104">
    <cfRule type="expression" priority="1" dxfId="5">
      <formula>$T5="Exclu"</formula>
    </cfRule>
  </conditionalFormatting>
  <conditionalFormatting sqref="M5:N104">
    <cfRule type="expression" priority="2" dxfId="6">
      <formula>AND($C5="Achat/dépense",$G5="Taxable",$H5&lt;&gt;0,OR($M5=0,$N5=0))</formula>
    </cfRule>
  </conditionalFormatting>
  <conditionalFormatting sqref="S5:S104">
    <cfRule type="expression" priority="3" dxfId="0">
      <formula>AND($T5="À inclure",$S5="")</formula>
    </cfRule>
  </conditionalFormatting>
  <dataValidations count="9">
    <dataValidation sqref="A5:A104" showErrorMessage="1" showInputMessage="1" allowBlank="1" errorTitle="Date invalide" error="Saisissez une date entre 2020-01-01 et 2100-12-31." promptTitle="Date requise" prompt="Utilisez le format AAAA-MM-JJ." type="date" operator="between">
      <formula1>DATE(2020,1,1)</formula1>
      <formula2>DATE(2100,12,31)</formula2>
    </dataValidation>
    <dataValidation sqref="C5:C104" showErrorMessage="1" showInputMessage="1" allowBlank="1" type="list">
      <formula1>'Paramètres'!$A$12:$A$13</formula1>
    </dataValidation>
    <dataValidation sqref="F5:F104" showErrorMessage="1" showInputMessage="1" allowBlank="1" type="list">
      <formula1>'Paramètres'!$C$12:$C$20</formula1>
    </dataValidation>
    <dataValidation sqref="G5:G104" showErrorMessage="1" showInputMessage="1" allowBlank="1" type="list">
      <formula1>'Paramètres'!$E$12:$E$15</formula1>
    </dataValidation>
    <dataValidation sqref="M5:M104" showErrorMessage="1" showInputMessage="1" allowBlank="1" type="list">
      <formula1>'Paramètres'!$G$12:$G$14</formula1>
    </dataValidation>
    <dataValidation sqref="N5:N104" showErrorMessage="1" showInputMessage="1" allowBlank="1" type="list">
      <formula1>'Paramètres'!$G$12:$G$14</formula1>
    </dataValidation>
    <dataValidation sqref="S5:S104" showErrorMessage="1" showInputMessage="1" allowBlank="1" type="list">
      <formula1>'Paramètres'!$F$5:$F$104</formula1>
    </dataValidation>
    <dataValidation sqref="T5:T104" showErrorMessage="1" showInputMessage="1" allowBlank="1" type="list">
      <formula1>'Paramètres'!$I$12:$I$13</formula1>
    </dataValidation>
    <dataValidation sqref="H5:H104 Q5:R104" showErrorMessage="1" showInputMessage="1" allowBlank="1" errorTitle="Montant invalide" error="Saisissez un montant numérique, positif ou négatif." type="decimal" operator="between">
      <formula1>-999999999</formula1>
      <formula2>999999999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35" customWidth="1" min="3" max="3"/>
    <col width="20" customWidth="1" min="4" max="4"/>
    <col width="4" customWidth="1" min="5" max="5"/>
    <col width="22" customWidth="1" min="6" max="6"/>
    <col width="16" customWidth="1" min="7" max="7"/>
    <col width="16" customWidth="1" min="8" max="8"/>
    <col width="21" customWidth="1" min="9" max="9"/>
    <col width="27" customWidth="1" min="10" max="10"/>
    <col width="42" customWidth="1" min="11" max="11"/>
  </cols>
  <sheetData>
    <row r="1">
      <c r="A1" s="1" t="inlineStr">
        <is>
          <t>Paramètres et listes de contrôle</t>
        </is>
      </c>
    </row>
    <row r="2">
      <c r="A2" s="2" t="inlineStr">
        <is>
          <t>Mettre à jour les taux, les périodes et les listes avant d’utiliser le classeur.</t>
        </is>
      </c>
    </row>
    <row r="4">
      <c r="A4" s="16" t="inlineStr">
        <is>
          <t>Taxe</t>
        </is>
      </c>
      <c r="B4" s="16" t="inlineStr">
        <is>
          <t>Taux</t>
        </is>
      </c>
      <c r="C4" s="16" t="inlineStr">
        <is>
          <t>Description</t>
        </is>
      </c>
      <c r="D4" s="16" t="inlineStr">
        <is>
          <t>Date de vérification</t>
        </is>
      </c>
      <c r="F4" s="16" t="inlineStr">
        <is>
          <t>Période de déclaration</t>
        </is>
      </c>
      <c r="G4" s="16" t="inlineStr">
        <is>
          <t>Date de début</t>
        </is>
      </c>
      <c r="H4" s="16" t="inlineStr">
        <is>
          <t>Date de fin</t>
        </is>
      </c>
      <c r="I4" s="16" t="inlineStr">
        <is>
          <t>Échéance TPS — ARC</t>
        </is>
      </c>
      <c r="J4" s="16" t="inlineStr">
        <is>
          <t>Échéance TVQ — Revenu Québec</t>
        </is>
      </c>
      <c r="K4" s="16" t="inlineStr">
        <is>
          <t>Notes</t>
        </is>
      </c>
    </row>
    <row r="5">
      <c r="A5" s="20" t="inlineStr">
        <is>
          <t>TPS</t>
        </is>
      </c>
      <c r="B5" s="25" t="n">
        <v>0.05</v>
      </c>
      <c r="C5" s="20" t="inlineStr">
        <is>
          <t>Taxe sur les produits et services</t>
        </is>
      </c>
      <c r="D5" s="19" t="n">
        <v>46023</v>
      </c>
      <c r="F5" s="20" t="inlineStr">
        <is>
          <t>2026-T1</t>
        </is>
      </c>
      <c r="G5" s="19" t="n">
        <v>46023</v>
      </c>
      <c r="H5" s="19" t="n">
        <v>46112</v>
      </c>
      <c r="I5" s="19" t="n"/>
      <c r="J5" s="19" t="n"/>
      <c r="K5" s="20" t="inlineStr">
        <is>
          <t>Échéances à confirmer selon le dossier fiscal</t>
        </is>
      </c>
    </row>
    <row r="6">
      <c r="A6" s="20" t="inlineStr">
        <is>
          <t>TVQ</t>
        </is>
      </c>
      <c r="B6" s="25" t="n">
        <v>0.09975000000000001</v>
      </c>
      <c r="C6" s="20" t="inlineStr">
        <is>
          <t>Taxe de vente du Québec</t>
        </is>
      </c>
      <c r="D6" s="19" t="n">
        <v>46023</v>
      </c>
      <c r="F6" s="20" t="inlineStr">
        <is>
          <t>2026-T2</t>
        </is>
      </c>
      <c r="G6" s="19" t="n">
        <v>46113</v>
      </c>
      <c r="H6" s="19" t="n">
        <v>46203</v>
      </c>
      <c r="I6" s="19" t="n"/>
      <c r="J6" s="19" t="n"/>
      <c r="K6" s="20" t="inlineStr">
        <is>
          <t>Échéances à confirmer selon le dossier fiscal</t>
        </is>
      </c>
    </row>
    <row r="7">
      <c r="F7" s="20" t="inlineStr">
        <is>
          <t>2026-T3</t>
        </is>
      </c>
      <c r="G7" s="19" t="n">
        <v>46204</v>
      </c>
      <c r="H7" s="19" t="n">
        <v>46295</v>
      </c>
      <c r="I7" s="19" t="n"/>
      <c r="J7" s="19" t="n"/>
      <c r="K7" s="20" t="inlineStr">
        <is>
          <t>Échéances à confirmer selon le dossier fiscal</t>
        </is>
      </c>
    </row>
    <row r="8">
      <c r="A8" s="26" t="inlineStr">
        <is>
          <t>Vérifier les taux applicables et les règles de récupération avant toute production de déclaration officielle.</t>
        </is>
      </c>
      <c r="F8" s="20" t="inlineStr">
        <is>
          <t>2026-T4</t>
        </is>
      </c>
      <c r="G8" s="19" t="n">
        <v>46296</v>
      </c>
      <c r="H8" s="19" t="n">
        <v>46387</v>
      </c>
      <c r="I8" s="19" t="n"/>
      <c r="J8" s="19" t="n"/>
      <c r="K8" s="20" t="inlineStr">
        <is>
          <t>Échéances à confirmer selon le dossier fiscal</t>
        </is>
      </c>
    </row>
    <row r="9">
      <c r="F9" s="20" t="inlineStr">
        <is>
          <t>2026-M01</t>
        </is>
      </c>
      <c r="G9" s="19" t="n">
        <v>46023</v>
      </c>
      <c r="H9" s="19" t="n">
        <v>46053</v>
      </c>
      <c r="I9" s="19" t="n"/>
      <c r="J9" s="19" t="n"/>
      <c r="K9" s="20" t="inlineStr">
        <is>
          <t>Période mensuelle à confirmer</t>
        </is>
      </c>
    </row>
    <row r="10" ht="20" customHeight="1">
      <c r="A10" s="27" t="inlineStr">
        <is>
          <t>Sens de transaction</t>
        </is>
      </c>
      <c r="C10" s="27" t="inlineStr">
        <is>
          <t>Catégories</t>
        </is>
      </c>
      <c r="E10" s="27" t="inlineStr">
        <is>
          <t>Traitements fiscaux</t>
        </is>
      </c>
      <c r="F10" s="20" t="inlineStr">
        <is>
          <t>2026-M02</t>
        </is>
      </c>
      <c r="G10" s="28" t="inlineStr">
        <is>
          <t>Pourcentages récupérables</t>
        </is>
      </c>
      <c r="H10" s="19" t="n">
        <v>46081</v>
      </c>
      <c r="I10" s="28" t="inlineStr">
        <is>
          <t>Statuts des transactions</t>
        </is>
      </c>
      <c r="J10" s="19" t="n"/>
      <c r="K10" s="20" t="inlineStr">
        <is>
          <t>Période mensuelle à confirmer</t>
        </is>
      </c>
    </row>
    <row r="11" ht="20" customHeight="1">
      <c r="A11" s="16" t="inlineStr">
        <is>
          <t>Valeur</t>
        </is>
      </c>
      <c r="C11" s="16" t="inlineStr">
        <is>
          <t>Valeur</t>
        </is>
      </c>
      <c r="E11" s="16" t="inlineStr">
        <is>
          <t>Valeur</t>
        </is>
      </c>
      <c r="F11" s="20" t="inlineStr">
        <is>
          <t>2026-M03</t>
        </is>
      </c>
      <c r="G11" s="29" t="inlineStr">
        <is>
          <t>Valeur</t>
        </is>
      </c>
      <c r="H11" s="19" t="n">
        <v>46112</v>
      </c>
      <c r="I11" s="29" t="inlineStr">
        <is>
          <t>Valeur</t>
        </is>
      </c>
      <c r="J11" s="19" t="n"/>
      <c r="K11" s="20" t="inlineStr">
        <is>
          <t>Période mensuelle à confirmer</t>
        </is>
      </c>
    </row>
    <row r="12" ht="20" customHeight="1">
      <c r="A12" s="20" t="inlineStr">
        <is>
          <t>Vente</t>
        </is>
      </c>
      <c r="C12" s="20" t="inlineStr">
        <is>
          <t>Services professionnels</t>
        </is>
      </c>
      <c r="E12" s="20" t="inlineStr">
        <is>
          <t>Taxable</t>
        </is>
      </c>
      <c r="F12" s="20" t="inlineStr">
        <is>
          <t>2026-M04</t>
        </is>
      </c>
      <c r="G12" s="30" t="n">
        <v>0</v>
      </c>
      <c r="H12" s="19" t="n">
        <v>46142</v>
      </c>
      <c r="I12" s="19" t="inlineStr">
        <is>
          <t>À inclure</t>
        </is>
      </c>
      <c r="J12" s="19" t="n"/>
      <c r="K12" s="20" t="inlineStr">
        <is>
          <t>Période mensuelle à confirmer</t>
        </is>
      </c>
    </row>
    <row r="13" ht="20" customHeight="1">
      <c r="A13" s="20" t="inlineStr">
        <is>
          <t>Achat/dépense</t>
        </is>
      </c>
      <c r="C13" s="20" t="inlineStr">
        <is>
          <t>Ventes de produits</t>
        </is>
      </c>
      <c r="E13" s="20" t="inlineStr">
        <is>
          <t>Détaxée</t>
        </is>
      </c>
      <c r="F13" s="20" t="n"/>
      <c r="G13" s="30" t="n">
        <v>0.5</v>
      </c>
      <c r="H13" s="19" t="n"/>
      <c r="I13" s="19" t="inlineStr">
        <is>
          <t>Exclu</t>
        </is>
      </c>
      <c r="J13" s="19" t="n"/>
      <c r="K13" s="20" t="n"/>
    </row>
    <row r="14" ht="20" customHeight="1">
      <c r="C14" s="20" t="inlineStr">
        <is>
          <t>Fournitures de bureau</t>
        </is>
      </c>
      <c r="E14" s="20" t="inlineStr">
        <is>
          <t>Exonérée</t>
        </is>
      </c>
      <c r="F14" s="20" t="n"/>
      <c r="G14" s="30" t="n">
        <v>1</v>
      </c>
      <c r="H14" s="19" t="n"/>
      <c r="I14" s="19" t="n"/>
      <c r="J14" s="19" t="n"/>
      <c r="K14" s="20" t="n"/>
    </row>
    <row r="15" ht="20" customHeight="1">
      <c r="C15" s="20" t="inlineStr">
        <is>
          <t>Logiciels et abonnements</t>
        </is>
      </c>
      <c r="E15" s="20" t="inlineStr">
        <is>
          <t>Hors champ</t>
        </is>
      </c>
      <c r="F15" s="20" t="n"/>
      <c r="G15" s="19" t="n"/>
      <c r="H15" s="19" t="n"/>
      <c r="I15" s="19" t="n"/>
      <c r="J15" s="19" t="n"/>
      <c r="K15" s="20" t="n"/>
    </row>
    <row r="16" ht="20" customHeight="1">
      <c r="C16" s="20" t="inlineStr">
        <is>
          <t>Équipement</t>
        </is>
      </c>
      <c r="F16" s="20" t="n"/>
      <c r="G16" s="19" t="n"/>
      <c r="H16" s="19" t="n"/>
      <c r="I16" s="19" t="n"/>
      <c r="J16" s="19" t="n"/>
      <c r="K16" s="20" t="n"/>
    </row>
    <row r="17" ht="20" customHeight="1">
      <c r="C17" s="20" t="inlineStr">
        <is>
          <t>Télécommunications</t>
        </is>
      </c>
      <c r="F17" s="20" t="n"/>
      <c r="G17" s="19" t="n"/>
      <c r="H17" s="19" t="n"/>
      <c r="I17" s="19" t="n"/>
      <c r="J17" s="19" t="n"/>
      <c r="K17" s="20" t="n"/>
    </row>
    <row r="18" ht="20" customHeight="1">
      <c r="C18" s="20" t="inlineStr">
        <is>
          <t>Déplacements</t>
        </is>
      </c>
      <c r="F18" s="20" t="n"/>
      <c r="G18" s="19" t="n"/>
      <c r="H18" s="19" t="n"/>
      <c r="I18" s="19" t="n"/>
      <c r="J18" s="19" t="n"/>
      <c r="K18" s="20" t="n"/>
    </row>
    <row r="19" ht="20" customHeight="1">
      <c r="C19" s="20" t="inlineStr">
        <is>
          <t>Assurances</t>
        </is>
      </c>
      <c r="F19" s="20" t="n"/>
      <c r="G19" s="19" t="n"/>
      <c r="H19" s="19" t="n"/>
      <c r="I19" s="19" t="n"/>
      <c r="J19" s="19" t="n"/>
      <c r="K19" s="20" t="n"/>
    </row>
    <row r="20" ht="20" customHeight="1">
      <c r="C20" s="20" t="inlineStr">
        <is>
          <t>Autre</t>
        </is>
      </c>
      <c r="F20" s="20" t="n"/>
      <c r="G20" s="19" t="n"/>
      <c r="H20" s="19" t="n"/>
      <c r="I20" s="19" t="n"/>
      <c r="J20" s="19" t="n"/>
      <c r="K20" s="20" t="n"/>
    </row>
    <row r="21">
      <c r="F21" s="20" t="n"/>
      <c r="G21" s="19" t="n"/>
      <c r="H21" s="19" t="n"/>
      <c r="I21" s="19" t="n"/>
      <c r="J21" s="19" t="n"/>
      <c r="K21" s="20" t="n"/>
    </row>
    <row r="22">
      <c r="F22" s="20" t="n"/>
      <c r="G22" s="19" t="n"/>
      <c r="H22" s="19" t="n"/>
      <c r="I22" s="19" t="n"/>
      <c r="J22" s="19" t="n"/>
      <c r="K22" s="20" t="n"/>
    </row>
    <row r="23">
      <c r="F23" s="20" t="n"/>
      <c r="G23" s="19" t="n"/>
      <c r="H23" s="19" t="n"/>
      <c r="I23" s="19" t="n"/>
      <c r="J23" s="19" t="n"/>
      <c r="K23" s="20" t="n"/>
    </row>
    <row r="24">
      <c r="F24" s="20" t="n"/>
      <c r="G24" s="19" t="n"/>
      <c r="H24" s="19" t="n"/>
      <c r="I24" s="19" t="n"/>
      <c r="J24" s="19" t="n"/>
      <c r="K24" s="20" t="n"/>
    </row>
    <row r="25">
      <c r="F25" s="20" t="n"/>
      <c r="G25" s="19" t="n"/>
      <c r="H25" s="19" t="n"/>
      <c r="I25" s="19" t="n"/>
      <c r="J25" s="19" t="n"/>
      <c r="K25" s="20" t="n"/>
    </row>
    <row r="26">
      <c r="F26" s="20" t="n"/>
      <c r="G26" s="19" t="n"/>
      <c r="H26" s="19" t="n"/>
      <c r="I26" s="19" t="n"/>
      <c r="J26" s="19" t="n"/>
      <c r="K26" s="20" t="n"/>
    </row>
    <row r="27">
      <c r="F27" s="20" t="n"/>
      <c r="G27" s="19" t="n"/>
      <c r="H27" s="19" t="n"/>
      <c r="I27" s="19" t="n"/>
      <c r="J27" s="19" t="n"/>
      <c r="K27" s="20" t="n"/>
    </row>
    <row r="28">
      <c r="F28" s="20" t="n"/>
      <c r="G28" s="19" t="n"/>
      <c r="H28" s="19" t="n"/>
      <c r="I28" s="19" t="n"/>
      <c r="J28" s="19" t="n"/>
      <c r="K28" s="20" t="n"/>
    </row>
    <row r="29">
      <c r="F29" s="20" t="n"/>
      <c r="G29" s="19" t="n"/>
      <c r="H29" s="19" t="n"/>
      <c r="I29" s="19" t="n"/>
      <c r="J29" s="19" t="n"/>
      <c r="K29" s="20" t="n"/>
    </row>
    <row r="30">
      <c r="F30" s="20" t="n"/>
      <c r="G30" s="19" t="n"/>
      <c r="H30" s="19" t="n"/>
      <c r="I30" s="19" t="n"/>
      <c r="J30" s="19" t="n"/>
      <c r="K30" s="20" t="n"/>
    </row>
    <row r="31">
      <c r="F31" s="20" t="n"/>
      <c r="G31" s="19" t="n"/>
      <c r="H31" s="19" t="n"/>
      <c r="I31" s="19" t="n"/>
      <c r="J31" s="19" t="n"/>
      <c r="K31" s="20" t="n"/>
    </row>
    <row r="32">
      <c r="F32" s="20" t="n"/>
      <c r="G32" s="19" t="n"/>
      <c r="H32" s="19" t="n"/>
      <c r="I32" s="19" t="n"/>
      <c r="J32" s="19" t="n"/>
      <c r="K32" s="20" t="n"/>
    </row>
    <row r="33">
      <c r="F33" s="20" t="n"/>
      <c r="G33" s="19" t="n"/>
      <c r="H33" s="19" t="n"/>
      <c r="I33" s="19" t="n"/>
      <c r="J33" s="19" t="n"/>
      <c r="K33" s="20" t="n"/>
    </row>
    <row r="34">
      <c r="F34" s="20" t="n"/>
      <c r="G34" s="19" t="n"/>
      <c r="H34" s="19" t="n"/>
      <c r="I34" s="19" t="n"/>
      <c r="J34" s="19" t="n"/>
      <c r="K34" s="20" t="n"/>
    </row>
    <row r="35">
      <c r="F35" s="20" t="n"/>
      <c r="G35" s="19" t="n"/>
      <c r="H35" s="19" t="n"/>
      <c r="I35" s="19" t="n"/>
      <c r="J35" s="19" t="n"/>
      <c r="K35" s="20" t="n"/>
    </row>
    <row r="36">
      <c r="F36" s="20" t="n"/>
      <c r="G36" s="19" t="n"/>
      <c r="H36" s="19" t="n"/>
      <c r="I36" s="19" t="n"/>
      <c r="J36" s="19" t="n"/>
      <c r="K36" s="20" t="n"/>
    </row>
    <row r="37">
      <c r="F37" s="20" t="n"/>
      <c r="G37" s="19" t="n"/>
      <c r="H37" s="19" t="n"/>
      <c r="I37" s="19" t="n"/>
      <c r="J37" s="19" t="n"/>
      <c r="K37" s="20" t="n"/>
    </row>
    <row r="38">
      <c r="F38" s="20" t="n"/>
      <c r="G38" s="19" t="n"/>
      <c r="H38" s="19" t="n"/>
      <c r="I38" s="19" t="n"/>
      <c r="J38" s="19" t="n"/>
      <c r="K38" s="20" t="n"/>
    </row>
    <row r="39">
      <c r="F39" s="20" t="n"/>
      <c r="G39" s="19" t="n"/>
      <c r="H39" s="19" t="n"/>
      <c r="I39" s="19" t="n"/>
      <c r="J39" s="19" t="n"/>
      <c r="K39" s="20" t="n"/>
    </row>
    <row r="40">
      <c r="F40" s="20" t="n"/>
      <c r="G40" s="19" t="n"/>
      <c r="H40" s="19" t="n"/>
      <c r="I40" s="19" t="n"/>
      <c r="J40" s="19" t="n"/>
      <c r="K40" s="20" t="n"/>
    </row>
    <row r="41">
      <c r="F41" s="20" t="n"/>
      <c r="G41" s="19" t="n"/>
      <c r="H41" s="19" t="n"/>
      <c r="I41" s="19" t="n"/>
      <c r="J41" s="19" t="n"/>
      <c r="K41" s="20" t="n"/>
    </row>
    <row r="42">
      <c r="F42" s="20" t="n"/>
      <c r="G42" s="19" t="n"/>
      <c r="H42" s="19" t="n"/>
      <c r="I42" s="19" t="n"/>
      <c r="J42" s="19" t="n"/>
      <c r="K42" s="20" t="n"/>
    </row>
    <row r="43">
      <c r="F43" s="20" t="n"/>
      <c r="G43" s="19" t="n"/>
      <c r="H43" s="19" t="n"/>
      <c r="I43" s="19" t="n"/>
      <c r="J43" s="19" t="n"/>
      <c r="K43" s="20" t="n"/>
    </row>
    <row r="44">
      <c r="F44" s="20" t="n"/>
      <c r="G44" s="19" t="n"/>
      <c r="H44" s="19" t="n"/>
      <c r="I44" s="19" t="n"/>
      <c r="J44" s="19" t="n"/>
      <c r="K44" s="20" t="n"/>
    </row>
    <row r="45">
      <c r="F45" s="20" t="n"/>
      <c r="G45" s="19" t="n"/>
      <c r="H45" s="19" t="n"/>
      <c r="I45" s="19" t="n"/>
      <c r="J45" s="19" t="n"/>
      <c r="K45" s="20" t="n"/>
    </row>
    <row r="46">
      <c r="F46" s="20" t="n"/>
      <c r="G46" s="19" t="n"/>
      <c r="H46" s="19" t="n"/>
      <c r="I46" s="19" t="n"/>
      <c r="J46" s="19" t="n"/>
      <c r="K46" s="20" t="n"/>
    </row>
    <row r="47">
      <c r="F47" s="20" t="n"/>
      <c r="G47" s="19" t="n"/>
      <c r="H47" s="19" t="n"/>
      <c r="I47" s="19" t="n"/>
      <c r="J47" s="19" t="n"/>
      <c r="K47" s="20" t="n"/>
    </row>
    <row r="48">
      <c r="F48" s="20" t="n"/>
      <c r="G48" s="19" t="n"/>
      <c r="H48" s="19" t="n"/>
      <c r="I48" s="19" t="n"/>
      <c r="J48" s="19" t="n"/>
      <c r="K48" s="20" t="n"/>
    </row>
    <row r="49">
      <c r="F49" s="20" t="n"/>
      <c r="G49" s="19" t="n"/>
      <c r="H49" s="19" t="n"/>
      <c r="I49" s="19" t="n"/>
      <c r="J49" s="19" t="n"/>
      <c r="K49" s="20" t="n"/>
    </row>
    <row r="50">
      <c r="F50" s="20" t="n"/>
      <c r="G50" s="19" t="n"/>
      <c r="H50" s="19" t="n"/>
      <c r="I50" s="19" t="n"/>
      <c r="J50" s="19" t="n"/>
      <c r="K50" s="20" t="n"/>
    </row>
    <row r="51">
      <c r="F51" s="20" t="n"/>
      <c r="G51" s="19" t="n"/>
      <c r="H51" s="19" t="n"/>
      <c r="I51" s="19" t="n"/>
      <c r="J51" s="19" t="n"/>
      <c r="K51" s="20" t="n"/>
    </row>
    <row r="52">
      <c r="F52" s="20" t="n"/>
      <c r="G52" s="19" t="n"/>
      <c r="H52" s="19" t="n"/>
      <c r="I52" s="19" t="n"/>
      <c r="J52" s="19" t="n"/>
      <c r="K52" s="20" t="n"/>
    </row>
    <row r="53">
      <c r="F53" s="20" t="n"/>
      <c r="G53" s="19" t="n"/>
      <c r="H53" s="19" t="n"/>
      <c r="I53" s="19" t="n"/>
      <c r="J53" s="19" t="n"/>
      <c r="K53" s="20" t="n"/>
    </row>
    <row r="54">
      <c r="F54" s="20" t="n"/>
      <c r="G54" s="19" t="n"/>
      <c r="H54" s="19" t="n"/>
      <c r="I54" s="19" t="n"/>
      <c r="J54" s="19" t="n"/>
      <c r="K54" s="20" t="n"/>
    </row>
    <row r="55">
      <c r="F55" s="20" t="n"/>
      <c r="G55" s="19" t="n"/>
      <c r="H55" s="19" t="n"/>
      <c r="I55" s="19" t="n"/>
      <c r="J55" s="19" t="n"/>
      <c r="K55" s="20" t="n"/>
    </row>
    <row r="56">
      <c r="F56" s="20" t="n"/>
      <c r="G56" s="19" t="n"/>
      <c r="H56" s="19" t="n"/>
      <c r="I56" s="19" t="n"/>
      <c r="J56" s="19" t="n"/>
      <c r="K56" s="20" t="n"/>
    </row>
    <row r="57">
      <c r="F57" s="20" t="n"/>
      <c r="G57" s="19" t="n"/>
      <c r="H57" s="19" t="n"/>
      <c r="I57" s="19" t="n"/>
      <c r="J57" s="19" t="n"/>
      <c r="K57" s="20" t="n"/>
    </row>
    <row r="58">
      <c r="F58" s="20" t="n"/>
      <c r="G58" s="19" t="n"/>
      <c r="H58" s="19" t="n"/>
      <c r="I58" s="19" t="n"/>
      <c r="J58" s="19" t="n"/>
      <c r="K58" s="20" t="n"/>
    </row>
    <row r="59">
      <c r="F59" s="20" t="n"/>
      <c r="G59" s="19" t="n"/>
      <c r="H59" s="19" t="n"/>
      <c r="I59" s="19" t="n"/>
      <c r="J59" s="19" t="n"/>
      <c r="K59" s="20" t="n"/>
    </row>
    <row r="60">
      <c r="F60" s="20" t="n"/>
      <c r="G60" s="19" t="n"/>
      <c r="H60" s="19" t="n"/>
      <c r="I60" s="19" t="n"/>
      <c r="J60" s="19" t="n"/>
      <c r="K60" s="20" t="n"/>
    </row>
    <row r="61">
      <c r="F61" s="20" t="n"/>
      <c r="G61" s="19" t="n"/>
      <c r="H61" s="19" t="n"/>
      <c r="I61" s="19" t="n"/>
      <c r="J61" s="19" t="n"/>
      <c r="K61" s="20" t="n"/>
    </row>
    <row r="62">
      <c r="F62" s="20" t="n"/>
      <c r="G62" s="19" t="n"/>
      <c r="H62" s="19" t="n"/>
      <c r="I62" s="19" t="n"/>
      <c r="J62" s="19" t="n"/>
      <c r="K62" s="20" t="n"/>
    </row>
    <row r="63">
      <c r="F63" s="20" t="n"/>
      <c r="G63" s="19" t="n"/>
      <c r="H63" s="19" t="n"/>
      <c r="I63" s="19" t="n"/>
      <c r="J63" s="19" t="n"/>
      <c r="K63" s="20" t="n"/>
    </row>
    <row r="64">
      <c r="F64" s="20" t="n"/>
      <c r="G64" s="19" t="n"/>
      <c r="H64" s="19" t="n"/>
      <c r="I64" s="19" t="n"/>
      <c r="J64" s="19" t="n"/>
      <c r="K64" s="20" t="n"/>
    </row>
    <row r="65">
      <c r="F65" s="20" t="n"/>
      <c r="G65" s="19" t="n"/>
      <c r="H65" s="19" t="n"/>
      <c r="I65" s="19" t="n"/>
      <c r="J65" s="19" t="n"/>
      <c r="K65" s="20" t="n"/>
    </row>
    <row r="66">
      <c r="F66" s="20" t="n"/>
      <c r="G66" s="19" t="n"/>
      <c r="H66" s="19" t="n"/>
      <c r="I66" s="19" t="n"/>
      <c r="J66" s="19" t="n"/>
      <c r="K66" s="20" t="n"/>
    </row>
    <row r="67">
      <c r="F67" s="20" t="n"/>
      <c r="G67" s="19" t="n"/>
      <c r="H67" s="19" t="n"/>
      <c r="I67" s="19" t="n"/>
      <c r="J67" s="19" t="n"/>
      <c r="K67" s="20" t="n"/>
    </row>
    <row r="68">
      <c r="F68" s="20" t="n"/>
      <c r="G68" s="19" t="n"/>
      <c r="H68" s="19" t="n"/>
      <c r="I68" s="19" t="n"/>
      <c r="J68" s="19" t="n"/>
      <c r="K68" s="20" t="n"/>
    </row>
    <row r="69">
      <c r="F69" s="20" t="n"/>
      <c r="G69" s="19" t="n"/>
      <c r="H69" s="19" t="n"/>
      <c r="I69" s="19" t="n"/>
      <c r="J69" s="19" t="n"/>
      <c r="K69" s="20" t="n"/>
    </row>
    <row r="70">
      <c r="F70" s="20" t="n"/>
      <c r="G70" s="19" t="n"/>
      <c r="H70" s="19" t="n"/>
      <c r="I70" s="19" t="n"/>
      <c r="J70" s="19" t="n"/>
      <c r="K70" s="20" t="n"/>
    </row>
    <row r="71">
      <c r="F71" s="20" t="n"/>
      <c r="G71" s="19" t="n"/>
      <c r="H71" s="19" t="n"/>
      <c r="I71" s="19" t="n"/>
      <c r="J71" s="19" t="n"/>
      <c r="K71" s="20" t="n"/>
    </row>
    <row r="72">
      <c r="F72" s="20" t="n"/>
      <c r="G72" s="19" t="n"/>
      <c r="H72" s="19" t="n"/>
      <c r="I72" s="19" t="n"/>
      <c r="J72" s="19" t="n"/>
      <c r="K72" s="20" t="n"/>
    </row>
    <row r="73">
      <c r="F73" s="20" t="n"/>
      <c r="G73" s="19" t="n"/>
      <c r="H73" s="19" t="n"/>
      <c r="I73" s="19" t="n"/>
      <c r="J73" s="19" t="n"/>
      <c r="K73" s="20" t="n"/>
    </row>
    <row r="74">
      <c r="F74" s="20" t="n"/>
      <c r="G74" s="19" t="n"/>
      <c r="H74" s="19" t="n"/>
      <c r="I74" s="19" t="n"/>
      <c r="J74" s="19" t="n"/>
      <c r="K74" s="20" t="n"/>
    </row>
    <row r="75">
      <c r="F75" s="20" t="n"/>
      <c r="G75" s="19" t="n"/>
      <c r="H75" s="19" t="n"/>
      <c r="I75" s="19" t="n"/>
      <c r="J75" s="19" t="n"/>
      <c r="K75" s="20" t="n"/>
    </row>
    <row r="76">
      <c r="F76" s="20" t="n"/>
      <c r="G76" s="19" t="n"/>
      <c r="H76" s="19" t="n"/>
      <c r="I76" s="19" t="n"/>
      <c r="J76" s="19" t="n"/>
      <c r="K76" s="20" t="n"/>
    </row>
    <row r="77">
      <c r="F77" s="20" t="n"/>
      <c r="G77" s="19" t="n"/>
      <c r="H77" s="19" t="n"/>
      <c r="I77" s="19" t="n"/>
      <c r="J77" s="19" t="n"/>
      <c r="K77" s="20" t="n"/>
    </row>
    <row r="78">
      <c r="F78" s="20" t="n"/>
      <c r="G78" s="19" t="n"/>
      <c r="H78" s="19" t="n"/>
      <c r="I78" s="19" t="n"/>
      <c r="J78" s="19" t="n"/>
      <c r="K78" s="20" t="n"/>
    </row>
    <row r="79">
      <c r="F79" s="20" t="n"/>
      <c r="G79" s="19" t="n"/>
      <c r="H79" s="19" t="n"/>
      <c r="I79" s="19" t="n"/>
      <c r="J79" s="19" t="n"/>
      <c r="K79" s="20" t="n"/>
    </row>
    <row r="80">
      <c r="F80" s="20" t="n"/>
      <c r="G80" s="19" t="n"/>
      <c r="H80" s="19" t="n"/>
      <c r="I80" s="19" t="n"/>
      <c r="J80" s="19" t="n"/>
      <c r="K80" s="20" t="n"/>
    </row>
    <row r="81">
      <c r="F81" s="20" t="n"/>
      <c r="G81" s="19" t="n"/>
      <c r="H81" s="19" t="n"/>
      <c r="I81" s="19" t="n"/>
      <c r="J81" s="19" t="n"/>
      <c r="K81" s="20" t="n"/>
    </row>
    <row r="82">
      <c r="F82" s="20" t="n"/>
      <c r="G82" s="19" t="n"/>
      <c r="H82" s="19" t="n"/>
      <c r="I82" s="19" t="n"/>
      <c r="J82" s="19" t="n"/>
      <c r="K82" s="20" t="n"/>
    </row>
    <row r="83">
      <c r="F83" s="20" t="n"/>
      <c r="G83" s="19" t="n"/>
      <c r="H83" s="19" t="n"/>
      <c r="I83" s="19" t="n"/>
      <c r="J83" s="19" t="n"/>
      <c r="K83" s="20" t="n"/>
    </row>
    <row r="84">
      <c r="F84" s="20" t="n"/>
      <c r="G84" s="19" t="n"/>
      <c r="H84" s="19" t="n"/>
      <c r="I84" s="19" t="n"/>
      <c r="J84" s="19" t="n"/>
      <c r="K84" s="20" t="n"/>
    </row>
    <row r="85">
      <c r="F85" s="20" t="n"/>
      <c r="G85" s="19" t="n"/>
      <c r="H85" s="19" t="n"/>
      <c r="I85" s="19" t="n"/>
      <c r="J85" s="19" t="n"/>
      <c r="K85" s="20" t="n"/>
    </row>
    <row r="86">
      <c r="F86" s="20" t="n"/>
      <c r="G86" s="19" t="n"/>
      <c r="H86" s="19" t="n"/>
      <c r="I86" s="19" t="n"/>
      <c r="J86" s="19" t="n"/>
      <c r="K86" s="20" t="n"/>
    </row>
    <row r="87">
      <c r="F87" s="20" t="n"/>
      <c r="G87" s="19" t="n"/>
      <c r="H87" s="19" t="n"/>
      <c r="I87" s="19" t="n"/>
      <c r="J87" s="19" t="n"/>
      <c r="K87" s="20" t="n"/>
    </row>
    <row r="88">
      <c r="F88" s="20" t="n"/>
      <c r="G88" s="19" t="n"/>
      <c r="H88" s="19" t="n"/>
      <c r="I88" s="19" t="n"/>
      <c r="J88" s="19" t="n"/>
      <c r="K88" s="20" t="n"/>
    </row>
    <row r="89">
      <c r="F89" s="20" t="n"/>
      <c r="G89" s="19" t="n"/>
      <c r="H89" s="19" t="n"/>
      <c r="I89" s="19" t="n"/>
      <c r="J89" s="19" t="n"/>
      <c r="K89" s="20" t="n"/>
    </row>
    <row r="90">
      <c r="F90" s="20" t="n"/>
      <c r="G90" s="19" t="n"/>
      <c r="H90" s="19" t="n"/>
      <c r="I90" s="19" t="n"/>
      <c r="J90" s="19" t="n"/>
      <c r="K90" s="20" t="n"/>
    </row>
    <row r="91">
      <c r="F91" s="20" t="n"/>
      <c r="G91" s="19" t="n"/>
      <c r="H91" s="19" t="n"/>
      <c r="I91" s="19" t="n"/>
      <c r="J91" s="19" t="n"/>
      <c r="K91" s="20" t="n"/>
    </row>
    <row r="92">
      <c r="F92" s="20" t="n"/>
      <c r="G92" s="19" t="n"/>
      <c r="H92" s="19" t="n"/>
      <c r="I92" s="19" t="n"/>
      <c r="J92" s="19" t="n"/>
      <c r="K92" s="20" t="n"/>
    </row>
    <row r="93">
      <c r="F93" s="20" t="n"/>
      <c r="G93" s="19" t="n"/>
      <c r="H93" s="19" t="n"/>
      <c r="I93" s="19" t="n"/>
      <c r="J93" s="19" t="n"/>
      <c r="K93" s="20" t="n"/>
    </row>
    <row r="94">
      <c r="F94" s="20" t="n"/>
      <c r="G94" s="19" t="n"/>
      <c r="H94" s="19" t="n"/>
      <c r="I94" s="19" t="n"/>
      <c r="J94" s="19" t="n"/>
      <c r="K94" s="20" t="n"/>
    </row>
    <row r="95">
      <c r="F95" s="20" t="n"/>
      <c r="G95" s="19" t="n"/>
      <c r="H95" s="19" t="n"/>
      <c r="I95" s="19" t="n"/>
      <c r="J95" s="19" t="n"/>
      <c r="K95" s="20" t="n"/>
    </row>
    <row r="96">
      <c r="F96" s="20" t="n"/>
      <c r="G96" s="19" t="n"/>
      <c r="H96" s="19" t="n"/>
      <c r="I96" s="19" t="n"/>
      <c r="J96" s="19" t="n"/>
      <c r="K96" s="20" t="n"/>
    </row>
    <row r="97">
      <c r="F97" s="20" t="n"/>
      <c r="G97" s="19" t="n"/>
      <c r="H97" s="19" t="n"/>
      <c r="I97" s="19" t="n"/>
      <c r="J97" s="19" t="n"/>
      <c r="K97" s="20" t="n"/>
    </row>
    <row r="98">
      <c r="F98" s="20" t="n"/>
      <c r="G98" s="19" t="n"/>
      <c r="H98" s="19" t="n"/>
      <c r="I98" s="19" t="n"/>
      <c r="J98" s="19" t="n"/>
      <c r="K98" s="20" t="n"/>
    </row>
    <row r="99">
      <c r="F99" s="20" t="n"/>
      <c r="G99" s="19" t="n"/>
      <c r="H99" s="19" t="n"/>
      <c r="I99" s="19" t="n"/>
      <c r="J99" s="19" t="n"/>
      <c r="K99" s="20" t="n"/>
    </row>
    <row r="100">
      <c r="F100" s="20" t="n"/>
      <c r="G100" s="19" t="n"/>
      <c r="H100" s="19" t="n"/>
      <c r="I100" s="19" t="n"/>
      <c r="J100" s="19" t="n"/>
      <c r="K100" s="20" t="n"/>
    </row>
    <row r="101">
      <c r="F101" s="20" t="n"/>
      <c r="G101" s="19" t="n"/>
      <c r="H101" s="19" t="n"/>
      <c r="I101" s="19" t="n"/>
      <c r="J101" s="19" t="n"/>
      <c r="K101" s="20" t="n"/>
    </row>
    <row r="102">
      <c r="F102" s="20" t="n"/>
      <c r="G102" s="19" t="n"/>
      <c r="H102" s="19" t="n"/>
      <c r="I102" s="19" t="n"/>
      <c r="J102" s="19" t="n"/>
      <c r="K102" s="20" t="n"/>
    </row>
    <row r="103">
      <c r="F103" s="20" t="n"/>
      <c r="G103" s="19" t="n"/>
      <c r="H103" s="19" t="n"/>
      <c r="I103" s="19" t="n"/>
      <c r="J103" s="19" t="n"/>
      <c r="K103" s="20" t="n"/>
    </row>
    <row r="104">
      <c r="F104" s="20" t="n"/>
      <c r="G104" s="19" t="n"/>
      <c r="H104" s="19" t="n"/>
      <c r="I104" s="19" t="n"/>
      <c r="J104" s="19" t="n"/>
      <c r="K104" s="20" t="n"/>
    </row>
  </sheetData>
  <mergeCells count="2">
    <mergeCell ref="A1:K1"/>
    <mergeCell ref="A2:K2"/>
  </mergeCells>
  <dataValidations count="2">
    <dataValidation sqref="B5:B6" showErrorMessage="1" showInputMessage="1" allowBlank="0" type="decimal" operator="between">
      <formula1>0</formula1>
      <formula2>1</formula2>
    </dataValidation>
    <dataValidation sqref="G5:J104" showErrorMessage="1" showInputMessage="1" allowBlank="1" type="date" operator="between">
      <formula1>DATE(2020,1,1)</formula1>
      <formula2>DATE(2100,12,31)</formula2>
    </dataValidation>
  </dataValidation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2026-09-02T09:48:47Z</dcterms:created>
  <dcterms:modified xmlns:dcterms="http://purl.org/dc/terms/" xmlns:xsi="http://www.w3.org/2001/XMLSchema-instance" xsi:type="dcterms:W3CDTF">2026-09-02T09:48:47Z</dcterms:modified>
</cp:coreProperties>
</file>