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Suivi mensuel" sheetId="2" state="visible" r:id="rId2"/>
    <sheet xmlns:r="http://schemas.openxmlformats.org/officeDocument/2006/relationships" name="Paramètre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 [$CAD-0C0C]"/>
    <numFmt numFmtId="166" formatCode="0.0%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F2933"/>
      <sz val="10"/>
    </font>
    <font>
      <name val="Aptos"/>
      <color rgb="001F2933"/>
      <sz val="10"/>
    </font>
    <font>
      <name val="Aptos"/>
      <i val="1"/>
      <color rgb="004B5563"/>
      <sz val="10"/>
    </font>
    <font>
      <name val="Aptos"/>
      <b val="1"/>
      <color rgb="00FFFFFF"/>
      <sz val="11"/>
    </font>
    <font>
      <name val="Aptos Display"/>
      <b val="1"/>
      <color rgb="00004B87"/>
      <sz val="16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2D6A9F"/>
      </patternFill>
    </fill>
    <fill>
      <patternFill patternType="solid">
        <fgColor rgb="00FFF4D6"/>
      </patternFill>
    </fill>
    <fill>
      <patternFill patternType="solid">
        <fgColor rgb="00EEF2F5"/>
      </patternFill>
    </fill>
    <fill>
      <patternFill patternType="solid">
        <fgColor rgb="00F2F7FB"/>
      </patternFill>
    </fill>
    <fill>
      <patternFill patternType="solid">
        <fgColor rgb="00FFFFFF"/>
      </patternFill>
    </fill>
  </fills>
  <borders count="4">
    <border>
      <left/>
      <right/>
      <top/>
      <bottom/>
      <diagonal/>
    </border>
    <border>
      <bottom style="medium">
        <color rgb="00004B87"/>
      </bottom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top style="medium">
        <color rgb="00004B87"/>
      </top>
      <bottom style="thin">
        <color rgb="00C7D5E0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2" applyAlignment="1" pivotButton="0" quotePrefix="0" xfId="0">
      <alignment horizontal="left" vertical="center"/>
    </xf>
    <xf numFmtId="164" fontId="3" fillId="4" borderId="2" applyAlignment="1" pivotButton="0" quotePrefix="0" xfId="0">
      <alignment horizontal="center" vertical="center"/>
    </xf>
    <xf numFmtId="0" fontId="2" fillId="5" borderId="2" applyAlignment="1" pivotButton="0" quotePrefix="0" xfId="0">
      <alignment horizontal="left" vertical="center"/>
    </xf>
    <xf numFmtId="0" fontId="5" fillId="3" borderId="2" applyAlignment="1" pivotButton="0" quotePrefix="0" xfId="0">
      <alignment horizontal="left" vertical="center"/>
    </xf>
    <xf numFmtId="0" fontId="0" fillId="5" borderId="2" applyAlignment="1" pivotButton="0" quotePrefix="0" xfId="0">
      <alignment horizontal="center" vertical="center"/>
    </xf>
    <xf numFmtId="165" fontId="6" fillId="5" borderId="2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3" fillId="6" borderId="2" applyAlignment="1" pivotButton="0" quotePrefix="0" xfId="0">
      <alignment horizontal="left" vertical="center"/>
    </xf>
    <xf numFmtId="165" fontId="3" fillId="6" borderId="2" applyAlignment="1" pivotButton="0" quotePrefix="0" xfId="0">
      <alignment horizontal="right" vertical="center"/>
    </xf>
    <xf numFmtId="166" fontId="3" fillId="6" borderId="2" applyAlignment="1" pivotButton="0" quotePrefix="0" xfId="0">
      <alignment horizontal="right" vertical="center"/>
    </xf>
    <xf numFmtId="0" fontId="3" fillId="6" borderId="2" applyAlignment="1" pivotButton="0" quotePrefix="0" xfId="0">
      <alignment horizontal="center" vertical="center"/>
    </xf>
    <xf numFmtId="0" fontId="3" fillId="7" borderId="2" applyAlignment="1" pivotButton="0" quotePrefix="0" xfId="0">
      <alignment horizontal="left" vertical="center"/>
    </xf>
    <xf numFmtId="165" fontId="3" fillId="7" borderId="2" applyAlignment="1" pivotButton="0" quotePrefix="0" xfId="0">
      <alignment horizontal="right" vertical="center"/>
    </xf>
    <xf numFmtId="166" fontId="3" fillId="7" borderId="2" applyAlignment="1" pivotButton="0" quotePrefix="0" xfId="0">
      <alignment horizontal="right" vertical="center"/>
    </xf>
    <xf numFmtId="0" fontId="3" fillId="7" borderId="2" applyAlignment="1" pivotButton="0" quotePrefix="0" xfId="0">
      <alignment horizontal="center" vertical="center"/>
    </xf>
    <xf numFmtId="0" fontId="2" fillId="5" borderId="3" applyAlignment="1" pivotButton="0" quotePrefix="0" xfId="0">
      <alignment horizontal="left" vertical="center"/>
    </xf>
    <xf numFmtId="0" fontId="2" fillId="5" borderId="3" applyAlignment="1" pivotButton="0" quotePrefix="0" xfId="0">
      <alignment horizontal="right" vertical="center"/>
    </xf>
    <xf numFmtId="165" fontId="2" fillId="5" borderId="3" applyAlignment="1" pivotButton="0" quotePrefix="0" xfId="0">
      <alignment horizontal="right" vertical="center"/>
    </xf>
    <xf numFmtId="0" fontId="7" fillId="3" borderId="3" applyAlignment="1" pivotButton="0" quotePrefix="0" xfId="0">
      <alignment horizontal="left" vertical="center"/>
    </xf>
    <xf numFmtId="0" fontId="7" fillId="3" borderId="3" applyAlignment="1" pivotButton="0" quotePrefix="0" xfId="0">
      <alignment horizontal="right" vertical="center"/>
    </xf>
    <xf numFmtId="165" fontId="7" fillId="3" borderId="3" applyAlignment="1" pivotButton="0" quotePrefix="0" xfId="0">
      <alignment horizontal="right" vertical="center"/>
    </xf>
    <xf numFmtId="0" fontId="5" fillId="2" borderId="2" applyAlignment="1" pivotButton="0" quotePrefix="0" xfId="0">
      <alignment horizontal="left" vertical="center"/>
    </xf>
    <xf numFmtId="0" fontId="0" fillId="2" borderId="2" pivotButton="0" quotePrefix="0" xfId="0"/>
    <xf numFmtId="1" fontId="2" fillId="5" borderId="2" applyAlignment="1" pivotButton="0" quotePrefix="0" xfId="0">
      <alignment horizontal="right" vertical="center"/>
    </xf>
    <xf numFmtId="49" fontId="2" fillId="5" borderId="2" applyAlignment="1" pivotButton="0" quotePrefix="0" xfId="0">
      <alignment horizontal="center" vertical="center"/>
    </xf>
    <xf numFmtId="165" fontId="2" fillId="5" borderId="2" applyAlignment="1" pivotButton="0" quotePrefix="0" xfId="0">
      <alignment horizontal="right" vertical="center"/>
    </xf>
    <xf numFmtId="0" fontId="3" fillId="7" borderId="2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3" fillId="4" borderId="2" applyAlignment="1" pivotButton="0" quotePrefix="0" xfId="0">
      <alignment horizontal="left" vertical="center"/>
    </xf>
    <xf numFmtId="0" fontId="3" fillId="4" borderId="2" applyAlignment="1" pivotButton="0" quotePrefix="0" xfId="0">
      <alignment horizontal="left" vertical="center"/>
    </xf>
    <xf numFmtId="0" fontId="3" fillId="5" borderId="2" applyAlignment="1" pivotButton="0" quotePrefix="0" xfId="0">
      <alignment horizontal="left" vertical="center"/>
    </xf>
    <xf numFmtId="165" fontId="3" fillId="4" borderId="2" applyAlignment="1" pivotButton="0" quotePrefix="0" xfId="0">
      <alignment horizontal="right" vertical="center"/>
    </xf>
    <xf numFmtId="165" fontId="3" fillId="5" borderId="2" applyAlignment="1" pivotButton="0" quotePrefix="0" xfId="0">
      <alignment horizontal="right" vertical="center"/>
    </xf>
    <xf numFmtId="166" fontId="3" fillId="5" borderId="2" applyAlignment="1" pivotButton="0" quotePrefix="0" xfId="0">
      <alignment horizontal="right" vertical="center"/>
    </xf>
    <xf numFmtId="0" fontId="3" fillId="5" borderId="2" applyAlignment="1" pivotButton="0" quotePrefix="0" xfId="0">
      <alignment horizontal="center" vertical="center"/>
    </xf>
    <xf numFmtId="1" fontId="3" fillId="5" borderId="2" applyAlignment="1" pivotButton="0" quotePrefix="0" xfId="0">
      <alignment horizontal="right" vertical="center"/>
    </xf>
    <xf numFmtId="1" fontId="3" fillId="4" borderId="2" applyAlignment="1" pivotButton="0" quotePrefix="0" xfId="0">
      <alignment horizontal="left" vertical="center"/>
    </xf>
    <xf numFmtId="1" fontId="3" fillId="4" borderId="2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147D64"/>
        <sz val="10"/>
      </font>
      <fill>
        <patternFill patternType="solid">
          <fgColor rgb="00D9EDE6"/>
        </patternFill>
      </fill>
    </dxf>
    <dxf>
      <font>
        <name val="Aptos"/>
        <b val="1"/>
        <color rgb="00C73939"/>
        <sz val="10"/>
      </font>
      <fill>
        <patternFill patternType="solid">
          <fgColor rgb="00F8D8D8"/>
        </patternFill>
      </fill>
    </dxf>
    <dxf>
      <font>
        <name val="Aptos"/>
        <b val="1"/>
        <color rgb="00FFFFFF"/>
        <sz val="10"/>
      </font>
      <fill>
        <patternFill patternType="solid">
          <fgColor rgb="00C7393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et réel par catégorie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bord'!C11</f>
            </strRef>
          </tx>
          <spPr>
            <a:solidFill xmlns:a="http://schemas.openxmlformats.org/drawingml/2006/main">
              <a:srgbClr val="7FB3D5"/>
            </a:solidFill>
            <a:ln xmlns:a="http://schemas.openxmlformats.org/drawingml/2006/main">
              <a:prstDash val="solid"/>
            </a:ln>
          </spPr>
          <cat>
            <numRef>
              <f>'Tableau de bord'!$A$12:$A$20</f>
            </numRef>
          </cat>
          <val>
            <numRef>
              <f>'Tableau de bord'!$C$12:$C$20</f>
            </numRef>
          </val>
        </ser>
        <ser>
          <idx val="1"/>
          <order val="1"/>
          <tx>
            <strRef>
              <f>'Tableau de bord'!D11</f>
            </strRef>
          </tx>
          <spPr>
            <a:solidFill xmlns:a="http://schemas.openxmlformats.org/drawingml/2006/main">
              <a:srgbClr val="004B87"/>
            </a:solidFill>
            <a:ln xmlns:a="http://schemas.openxmlformats.org/drawingml/2006/main">
              <a:prstDash val="solid"/>
            </a:ln>
          </spPr>
          <cat>
            <numRef>
              <f>'Tableau de bord'!$A$12:$A$20</f>
            </numRef>
          </cat>
          <val>
            <numRef>
              <f>'Tableau de bord'!$D$12:$D$20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Catégories financières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 dollars canadiens</a:t>
                </a:r>
              </a:p>
            </rich>
          </tx>
        </title>
        <numFmt formatCode="#,##0.00 [$CAD-0C0C]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10</row>
      <rowOff>0</rowOff>
    </from>
    <ext cx="6480000" cy="37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uivi" displayName="tblSuivi" ref="A5:I250" headerRowCount="1">
  <autoFilter ref="A5:I250"/>
  <tableColumns count="9">
    <tableColumn id="1" name="Période"/>
    <tableColumn id="2" name="Catégorie"/>
    <tableColumn id="3" name="Type"/>
    <tableColumn id="4" name="Budget"/>
    <tableColumn id="5" name="Réel"/>
    <tableColumn id="6" name="Écart"/>
    <tableColumn id="7" name="Écart %"/>
    <tableColumn id="8" name="Statut"/>
    <tableColumn id="9" name="Commentair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Periodes" displayName="tblPeriodes" ref="D3:E15" headerRowCount="1">
  <autoFilter ref="D3:E15"/>
  <tableColumns count="2">
    <tableColumn id="4" name="Période"/>
    <tableColumn id="5" name="Libellé du moi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Categories" displayName="tblCategories" ref="G3:J12" headerRowCount="1">
  <autoFilter ref="G3:J12"/>
  <tableColumns count="4">
    <tableColumn id="7" name="Catégorie"/>
    <tableColumn id="8" name="Type"/>
    <tableColumn id="9" name="Ordre d’affichage"/>
    <tableColumn id="10" name="Actif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blListes" displayName="tblListes" ref="L3:L5" headerRowCount="1">
  <autoFilter ref="L3:L5"/>
  <tableColumns count="1">
    <tableColumn id="12" name="Typ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5" customWidth="1" min="3" max="3"/>
    <col width="15" customWidth="1" min="4" max="4"/>
    <col width="15" customWidth="1" min="5" max="5"/>
    <col width="12" customWidth="1" min="6" max="6"/>
    <col width="20" customWidth="1" min="7" max="7"/>
    <col width="4" customWidth="1" min="8" max="8"/>
    <col width="15" customWidth="1" min="9" max="9"/>
    <col width="15" customWidth="1" min="10" max="10"/>
  </cols>
  <sheetData>
    <row r="1" ht="28" customHeight="1">
      <c r="A1" s="1" t="inlineStr">
        <is>
          <t>Tableau de bord financier mensuel</t>
        </is>
      </c>
    </row>
    <row r="3">
      <c r="A3" s="2" t="inlineStr">
        <is>
          <t>Mois analysé</t>
        </is>
      </c>
      <c r="B3" s="3" t="n">
        <v>46023</v>
      </c>
      <c r="D3" s="4">
        <f>IF(B3="","",CONCATENATE("Résultats pour : ",YEAR(B3),"-",IF(MONTH(B3)&lt;10,"0",""),MONTH(B3)))</f>
        <v/>
      </c>
    </row>
    <row r="5">
      <c r="A5" s="5" t="inlineStr">
        <is>
          <t>Revenus réels</t>
        </is>
      </c>
      <c r="B5" s="6" t="n"/>
      <c r="C5" s="5" t="inlineStr">
        <is>
          <t>Dépenses réelles</t>
        </is>
      </c>
      <c r="D5" s="6" t="n"/>
      <c r="E5" s="5" t="inlineStr">
        <is>
          <t>Résultat net réel</t>
        </is>
      </c>
      <c r="F5" s="6" t="n"/>
      <c r="G5" s="5" t="inlineStr">
        <is>
          <t>Écart net au budget</t>
        </is>
      </c>
      <c r="H5" s="6" t="n"/>
    </row>
    <row r="6">
      <c r="A6" s="7">
        <f>IFERROR(SUMIFS('Suivi mensuel'!$E$6:$E$250,'Suivi mensuel'!$A$6:$A$250,$B$3,'Suivi mensuel'!$C$6:$C$250,"Revenu"),0)</f>
        <v/>
      </c>
      <c r="B6" s="6" t="n"/>
      <c r="C6" s="7">
        <f>IFERROR(SUMIFS('Suivi mensuel'!$E$6:$E$250,'Suivi mensuel'!$A$6:$A$250,$B$3,'Suivi mensuel'!$C$6:$C$250,"Dépense"),0)</f>
        <v/>
      </c>
      <c r="D6" s="6" t="n"/>
      <c r="E6" s="7">
        <f>IFERROR(A6-C6,0)</f>
        <v/>
      </c>
      <c r="F6" s="6" t="n"/>
      <c r="G6" s="7">
        <f>IFERROR((SUMIFS('Suivi mensuel'!$E$6:$E$250,'Suivi mensuel'!$A$6:$A$250,$B$3,'Suivi mensuel'!$C$6:$C$250,"Revenu")-SUMIFS('Suivi mensuel'!$E$6:$E$250,'Suivi mensuel'!$A$6:$A$250,$B$3,'Suivi mensuel'!$C$6:$C$250,"Dépense"))-(SUMIFS('Suivi mensuel'!$D$6:$D$250,'Suivi mensuel'!$A$6:$A$250,$B$3,'Suivi mensuel'!$C$6:$C$250,"Revenu")-SUMIFS('Suivi mensuel'!$D$6:$D$250,'Suivi mensuel'!$A$6:$A$250,$B$3,'Suivi mensuel'!$C$6:$C$250,"Dépense")),0)</f>
        <v/>
      </c>
      <c r="H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</row>
    <row r="11">
      <c r="A11" s="8" t="inlineStr">
        <is>
          <t>Catégorie</t>
        </is>
      </c>
      <c r="B11" s="8" t="inlineStr">
        <is>
          <t>Type</t>
        </is>
      </c>
      <c r="C11" s="8" t="inlineStr">
        <is>
          <t>Budget</t>
        </is>
      </c>
      <c r="D11" s="8" t="inlineStr">
        <is>
          <t>Réel</t>
        </is>
      </c>
      <c r="E11" s="8" t="inlineStr">
        <is>
          <t>Écart</t>
        </is>
      </c>
      <c r="F11" s="8" t="inlineStr">
        <is>
          <t>Écart %</t>
        </is>
      </c>
      <c r="G11" s="8" t="inlineStr">
        <is>
          <t>Statut de l’écart</t>
        </is>
      </c>
    </row>
    <row r="12">
      <c r="A12" s="9" t="inlineStr">
        <is>
          <t>Consultation et services</t>
        </is>
      </c>
      <c r="B12" s="9">
        <f>IFERROR(VLOOKUP(A12,'Paramètres'!$G$4:$H$12,2,FALSE),"")</f>
        <v/>
      </c>
      <c r="C12" s="10">
        <f>IFERROR(SUMIFS('Suivi mensuel'!$D$6:$D$250,'Suivi mensuel'!$A$6:$A$250,$B$3,'Suivi mensuel'!$B$6:$B$250,A12),0)</f>
        <v/>
      </c>
      <c r="D12" s="10">
        <f>IFERROR(SUMIFS('Suivi mensuel'!$E$6:$E$250,'Suivi mensuel'!$A$6:$A$250,$B$3,'Suivi mensuel'!$B$6:$B$250,A12),0)</f>
        <v/>
      </c>
      <c r="E12" s="10">
        <f>IFERROR(IF(B12="Revenu",D12-C12,IF(B12="Dépense",C12-D12,0)),0)</f>
        <v/>
      </c>
      <c r="F12" s="11">
        <f>IFERROR(E12/C12,0)</f>
        <v/>
      </c>
      <c r="G12" s="12">
        <f>IF(E12&gt;0,"Favorable",IF(E12&lt;0,"Défavorable","Conforme au budget"))</f>
        <v/>
      </c>
    </row>
    <row r="13">
      <c r="A13" s="13" t="inlineStr">
        <is>
          <t>Ventes de produits</t>
        </is>
      </c>
      <c r="B13" s="13">
        <f>IFERROR(VLOOKUP(A13,'Paramètres'!$G$4:$H$12,2,FALSE),"")</f>
        <v/>
      </c>
      <c r="C13" s="14">
        <f>IFERROR(SUMIFS('Suivi mensuel'!$D$6:$D$250,'Suivi mensuel'!$A$6:$A$250,$B$3,'Suivi mensuel'!$B$6:$B$250,A13),0)</f>
        <v/>
      </c>
      <c r="D13" s="14">
        <f>IFERROR(SUMIFS('Suivi mensuel'!$E$6:$E$250,'Suivi mensuel'!$A$6:$A$250,$B$3,'Suivi mensuel'!$B$6:$B$250,A13),0)</f>
        <v/>
      </c>
      <c r="E13" s="14">
        <f>IFERROR(IF(B13="Revenu",D13-C13,IF(B13="Dépense",C13-D13,0)),0)</f>
        <v/>
      </c>
      <c r="F13" s="15">
        <f>IFERROR(E13/C13,0)</f>
        <v/>
      </c>
      <c r="G13" s="16">
        <f>IF(E13&gt;0,"Favorable",IF(E13&lt;0,"Défavorable","Conforme au budget"))</f>
        <v/>
      </c>
    </row>
    <row r="14">
      <c r="A14" s="9" t="inlineStr">
        <is>
          <t>Autres revenus</t>
        </is>
      </c>
      <c r="B14" s="9">
        <f>IFERROR(VLOOKUP(A14,'Paramètres'!$G$4:$H$12,2,FALSE),"")</f>
        <v/>
      </c>
      <c r="C14" s="10">
        <f>IFERROR(SUMIFS('Suivi mensuel'!$D$6:$D$250,'Suivi mensuel'!$A$6:$A$250,$B$3,'Suivi mensuel'!$B$6:$B$250,A14),0)</f>
        <v/>
      </c>
      <c r="D14" s="10">
        <f>IFERROR(SUMIFS('Suivi mensuel'!$E$6:$E$250,'Suivi mensuel'!$A$6:$A$250,$B$3,'Suivi mensuel'!$B$6:$B$250,A14),0)</f>
        <v/>
      </c>
      <c r="E14" s="10">
        <f>IFERROR(IF(B14="Revenu",D14-C14,IF(B14="Dépense",C14-D14,0)),0)</f>
        <v/>
      </c>
      <c r="F14" s="11">
        <f>IFERROR(E14/C14,0)</f>
        <v/>
      </c>
      <c r="G14" s="12">
        <f>IF(E14&gt;0,"Favorable",IF(E14&lt;0,"Défavorable","Conforme au budget"))</f>
        <v/>
      </c>
    </row>
    <row r="15">
      <c r="A15" s="13" t="inlineStr">
        <is>
          <t>Salaires et sous-traitance</t>
        </is>
      </c>
      <c r="B15" s="13">
        <f>IFERROR(VLOOKUP(A15,'Paramètres'!$G$4:$H$12,2,FALSE),"")</f>
        <v/>
      </c>
      <c r="C15" s="14">
        <f>IFERROR(SUMIFS('Suivi mensuel'!$D$6:$D$250,'Suivi mensuel'!$A$6:$A$250,$B$3,'Suivi mensuel'!$B$6:$B$250,A15),0)</f>
        <v/>
      </c>
      <c r="D15" s="14">
        <f>IFERROR(SUMIFS('Suivi mensuel'!$E$6:$E$250,'Suivi mensuel'!$A$6:$A$250,$B$3,'Suivi mensuel'!$B$6:$B$250,A15),0)</f>
        <v/>
      </c>
      <c r="E15" s="14">
        <f>IFERROR(IF(B15="Revenu",D15-C15,IF(B15="Dépense",C15-D15,0)),0)</f>
        <v/>
      </c>
      <c r="F15" s="15">
        <f>IFERROR(E15/C15,0)</f>
        <v/>
      </c>
      <c r="G15" s="16">
        <f>IF(E15&gt;0,"Favorable",IF(E15&lt;0,"Défavorable","Conforme au budget"))</f>
        <v/>
      </c>
    </row>
    <row r="16">
      <c r="A16" s="9" t="inlineStr">
        <is>
          <t>Loyer et occupation</t>
        </is>
      </c>
      <c r="B16" s="9">
        <f>IFERROR(VLOOKUP(A16,'Paramètres'!$G$4:$H$12,2,FALSE),"")</f>
        <v/>
      </c>
      <c r="C16" s="10">
        <f>IFERROR(SUMIFS('Suivi mensuel'!$D$6:$D$250,'Suivi mensuel'!$A$6:$A$250,$B$3,'Suivi mensuel'!$B$6:$B$250,A16),0)</f>
        <v/>
      </c>
      <c r="D16" s="10">
        <f>IFERROR(SUMIFS('Suivi mensuel'!$E$6:$E$250,'Suivi mensuel'!$A$6:$A$250,$B$3,'Suivi mensuel'!$B$6:$B$250,A16),0)</f>
        <v/>
      </c>
      <c r="E16" s="10">
        <f>IFERROR(IF(B16="Revenu",D16-C16,IF(B16="Dépense",C16-D16,0)),0)</f>
        <v/>
      </c>
      <c r="F16" s="11">
        <f>IFERROR(E16/C16,0)</f>
        <v/>
      </c>
      <c r="G16" s="12">
        <f>IF(E16&gt;0,"Favorable",IF(E16&lt;0,"Défavorable","Conforme au budget"))</f>
        <v/>
      </c>
    </row>
    <row r="17">
      <c r="A17" s="13" t="inlineStr">
        <is>
          <t>Marketing et publicité</t>
        </is>
      </c>
      <c r="B17" s="13">
        <f>IFERROR(VLOOKUP(A17,'Paramètres'!$G$4:$H$12,2,FALSE),"")</f>
        <v/>
      </c>
      <c r="C17" s="14">
        <f>IFERROR(SUMIFS('Suivi mensuel'!$D$6:$D$250,'Suivi mensuel'!$A$6:$A$250,$B$3,'Suivi mensuel'!$B$6:$B$250,A17),0)</f>
        <v/>
      </c>
      <c r="D17" s="14">
        <f>IFERROR(SUMIFS('Suivi mensuel'!$E$6:$E$250,'Suivi mensuel'!$A$6:$A$250,$B$3,'Suivi mensuel'!$B$6:$B$250,A17),0)</f>
        <v/>
      </c>
      <c r="E17" s="14">
        <f>IFERROR(IF(B17="Revenu",D17-C17,IF(B17="Dépense",C17-D17,0)),0)</f>
        <v/>
      </c>
      <c r="F17" s="15">
        <f>IFERROR(E17/C17,0)</f>
        <v/>
      </c>
      <c r="G17" s="16">
        <f>IF(E17&gt;0,"Favorable",IF(E17&lt;0,"Défavorable","Conforme au budget"))</f>
        <v/>
      </c>
    </row>
    <row r="18">
      <c r="A18" s="9" t="inlineStr">
        <is>
          <t>Logiciels et abonnements</t>
        </is>
      </c>
      <c r="B18" s="9">
        <f>IFERROR(VLOOKUP(A18,'Paramètres'!$G$4:$H$12,2,FALSE),"")</f>
        <v/>
      </c>
      <c r="C18" s="10">
        <f>IFERROR(SUMIFS('Suivi mensuel'!$D$6:$D$250,'Suivi mensuel'!$A$6:$A$250,$B$3,'Suivi mensuel'!$B$6:$B$250,A18),0)</f>
        <v/>
      </c>
      <c r="D18" s="10">
        <f>IFERROR(SUMIFS('Suivi mensuel'!$E$6:$E$250,'Suivi mensuel'!$A$6:$A$250,$B$3,'Suivi mensuel'!$B$6:$B$250,A18),0)</f>
        <v/>
      </c>
      <c r="E18" s="10">
        <f>IFERROR(IF(B18="Revenu",D18-C18,IF(B18="Dépense",C18-D18,0)),0)</f>
        <v/>
      </c>
      <c r="F18" s="11">
        <f>IFERROR(E18/C18,0)</f>
        <v/>
      </c>
      <c r="G18" s="12">
        <f>IF(E18&gt;0,"Favorable",IF(E18&lt;0,"Défavorable","Conforme au budget"))</f>
        <v/>
      </c>
    </row>
    <row r="19">
      <c r="A19" s="13" t="inlineStr">
        <is>
          <t>Télécommunications</t>
        </is>
      </c>
      <c r="B19" s="13">
        <f>IFERROR(VLOOKUP(A19,'Paramètres'!$G$4:$H$12,2,FALSE),"")</f>
        <v/>
      </c>
      <c r="C19" s="14">
        <f>IFERROR(SUMIFS('Suivi mensuel'!$D$6:$D$250,'Suivi mensuel'!$A$6:$A$250,$B$3,'Suivi mensuel'!$B$6:$B$250,A19),0)</f>
        <v/>
      </c>
      <c r="D19" s="14">
        <f>IFERROR(SUMIFS('Suivi mensuel'!$E$6:$E$250,'Suivi mensuel'!$A$6:$A$250,$B$3,'Suivi mensuel'!$B$6:$B$250,A19),0)</f>
        <v/>
      </c>
      <c r="E19" s="14">
        <f>IFERROR(IF(B19="Revenu",D19-C19,IF(B19="Dépense",C19-D19,0)),0)</f>
        <v/>
      </c>
      <c r="F19" s="15">
        <f>IFERROR(E19/C19,0)</f>
        <v/>
      </c>
      <c r="G19" s="16">
        <f>IF(E19&gt;0,"Favorable",IF(E19&lt;0,"Défavorable","Conforme au budget"))</f>
        <v/>
      </c>
    </row>
    <row r="20">
      <c r="A20" s="9" t="inlineStr">
        <is>
          <t>Fournitures et bureau</t>
        </is>
      </c>
      <c r="B20" s="9">
        <f>IFERROR(VLOOKUP(A20,'Paramètres'!$G$4:$H$12,2,FALSE),"")</f>
        <v/>
      </c>
      <c r="C20" s="10">
        <f>IFERROR(SUMIFS('Suivi mensuel'!$D$6:$D$250,'Suivi mensuel'!$A$6:$A$250,$B$3,'Suivi mensuel'!$B$6:$B$250,A20),0)</f>
        <v/>
      </c>
      <c r="D20" s="10">
        <f>IFERROR(SUMIFS('Suivi mensuel'!$E$6:$E$250,'Suivi mensuel'!$A$6:$A$250,$B$3,'Suivi mensuel'!$B$6:$B$250,A20),0)</f>
        <v/>
      </c>
      <c r="E20" s="10">
        <f>IFERROR(IF(B20="Revenu",D20-C20,IF(B20="Dépense",C20-D20,0)),0)</f>
        <v/>
      </c>
      <c r="F20" s="11">
        <f>IFERROR(E20/C20,0)</f>
        <v/>
      </c>
      <c r="G20" s="12">
        <f>IF(E20&gt;0,"Favorable",IF(E20&lt;0,"Défavorable","Conforme au budget"))</f>
        <v/>
      </c>
    </row>
    <row r="22">
      <c r="A22" s="17" t="inlineStr">
        <is>
          <t>Total des revenus</t>
        </is>
      </c>
      <c r="B22" s="18" t="n"/>
      <c r="C22" s="19">
        <f>IFERROR(SUMIFS($C$12:$C$20,$B$12:$B$20,"Revenu"),0)</f>
        <v/>
      </c>
      <c r="D22" s="19">
        <f>IFERROR(SUMIFS($D$12:$D$20,$B$12:$B$20,"Revenu"),0)</f>
        <v/>
      </c>
      <c r="E22" s="19">
        <f>IFERROR(D22-C22,0)</f>
        <v/>
      </c>
      <c r="F22" s="18" t="n"/>
      <c r="G22" s="18" t="n"/>
    </row>
    <row r="23">
      <c r="A23" s="17" t="inlineStr">
        <is>
          <t>Total des dépenses</t>
        </is>
      </c>
      <c r="B23" s="18" t="n"/>
      <c r="C23" s="19">
        <f>IFERROR(SUMIFS($C$12:$C$20,$B$12:$B$20,"Dépense"),0)</f>
        <v/>
      </c>
      <c r="D23" s="19">
        <f>IFERROR(SUMIFS($D$12:$D$20,$B$12:$B$20,"Dépense"),0)</f>
        <v/>
      </c>
      <c r="E23" s="19">
        <f>IFERROR(C23-D23,0)</f>
        <v/>
      </c>
      <c r="F23" s="18" t="n"/>
      <c r="G23" s="18" t="n"/>
    </row>
    <row r="24">
      <c r="A24" s="20" t="inlineStr">
        <is>
          <t>Résultat net</t>
        </is>
      </c>
      <c r="B24" s="21" t="n"/>
      <c r="C24" s="22">
        <f>IFERROR(C22-C23,0)</f>
        <v/>
      </c>
      <c r="D24" s="22">
        <f>IFERROR(D22-D23,0)</f>
        <v/>
      </c>
      <c r="E24" s="22">
        <f>IFERROR(D24-C24,0)</f>
        <v/>
      </c>
      <c r="F24" s="21" t="n"/>
      <c r="G24" s="21" t="n"/>
    </row>
    <row r="27">
      <c r="A27" s="23" t="inlineStr">
        <is>
          <t>Contrôles du mois sélectionné</t>
        </is>
      </c>
      <c r="B27" s="24" t="n"/>
    </row>
    <row r="28">
      <c r="A28" s="4" t="inlineStr">
        <is>
          <t>Nombre de lignes pour le mois</t>
        </is>
      </c>
      <c r="B28" s="25">
        <f>COUNTIF('Suivi mensuel'!$A$6:$A$250,$B$3)</f>
        <v/>
      </c>
    </row>
    <row r="29">
      <c r="A29" s="4" t="inlineStr">
        <is>
          <t>Lignes à corriger pour le mois</t>
        </is>
      </c>
      <c r="B29" s="25">
        <f>COUNTIFS('Suivi mensuel'!$A$6:$A$250,$B$3,'Suivi mensuel'!$H$6:$H$250,"À corriger")</f>
        <v/>
      </c>
    </row>
    <row r="30">
      <c r="A30" s="4" t="inlineStr">
        <is>
          <t>Écart net conforme aux totaux</t>
        </is>
      </c>
      <c r="B30" s="26">
        <f>IFERROR(IF(ROUND($G$6,2)=ROUND($E$24,2),"OK","À vérifier"),"À vérifier")</f>
        <v/>
      </c>
    </row>
    <row r="31">
      <c r="A31" s="4" t="inlineStr">
        <is>
          <t>Écart moyen par catégorie</t>
        </is>
      </c>
      <c r="B31" s="27">
        <f>IFERROR(AVERAGE($E$12:$E$20),0)</f>
        <v/>
      </c>
    </row>
    <row r="101">
      <c r="B101" s="28">
        <f>IF($A101="","",0)</f>
        <v/>
      </c>
      <c r="C101" s="28">
        <f>IF($A101="","",0)</f>
        <v/>
      </c>
      <c r="D101" s="28">
        <f>IF($A101="","",0)</f>
        <v/>
      </c>
      <c r="E101" s="28">
        <f>IF($A101="","",0)</f>
        <v/>
      </c>
      <c r="F101" s="28">
        <f>IF($A101="","",0)</f>
        <v/>
      </c>
      <c r="G101" s="28">
        <f>IF($A101="","",0)</f>
        <v/>
      </c>
    </row>
  </sheetData>
  <mergeCells count="1">
    <mergeCell ref="A1:H1"/>
  </mergeCells>
  <conditionalFormatting sqref="E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G6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E12:E20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F12:F20">
    <cfRule type="cellIs" priority="7" operator="lessThan" dxfId="1">
      <formula>-0.1</formula>
    </cfRule>
  </conditionalFormatting>
  <conditionalFormatting sqref="G12:G20">
    <cfRule type="expression" priority="8" dxfId="0" stopIfTrue="1">
      <formula>$G12="Favorable"</formula>
    </cfRule>
    <cfRule type="expression" priority="9" dxfId="1" stopIfTrue="1">
      <formula>$G12="Défavorable"</formula>
    </cfRule>
  </conditionalFormatting>
  <conditionalFormatting sqref="B30">
    <cfRule type="expression" priority="10" dxfId="0" stopIfTrue="1">
      <formula>$B30="OK"</formula>
    </cfRule>
    <cfRule type="expression" priority="11" dxfId="1" stopIfTrue="1">
      <formula>$B30="À vérifier"</formula>
    </cfRule>
  </conditionalFormatting>
  <dataValidations count="1">
    <dataValidation sqref="B3" showErrorMessage="1" showInputMessage="1" allowBlank="0" errorTitle="Mois invalide" error="Sélectionnez un mois dans la liste." type="list">
      <formula1>'Paramètres'!$D$4:$D$15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5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14" customWidth="1" min="3" max="3"/>
    <col width="15" customWidth="1" min="4" max="4"/>
    <col width="15" customWidth="1" min="5" max="5"/>
    <col width="15" customWidth="1" min="6" max="6"/>
    <col width="12" customWidth="1" min="7" max="7"/>
    <col width="14" customWidth="1" min="8" max="8"/>
    <col width="42" customWidth="1" min="9" max="9"/>
    <col width="3" customWidth="1" min="10" max="10"/>
    <col width="27" customWidth="1" min="11" max="11"/>
    <col width="17" customWidth="1" min="12" max="12"/>
  </cols>
  <sheetData>
    <row r="1" ht="28" customHeight="1">
      <c r="A1" s="1" t="inlineStr">
        <is>
          <t>Suivi budgétaire mensuel</t>
        </is>
      </c>
    </row>
    <row r="2" ht="34" customHeight="1">
      <c r="A2" s="29" t="inlineStr">
        <is>
          <t>Saisir un montant budgété et un montant réel pour chaque catégorie financière. Les montants sont inscrits en dollars canadiens, avant TPS et TVQ. Les écarts positifs sont favorables.</t>
        </is>
      </c>
    </row>
    <row r="5">
      <c r="A5" s="8" t="inlineStr">
        <is>
          <t>Période</t>
        </is>
      </c>
      <c r="B5" s="8" t="inlineStr">
        <is>
          <t>Catégorie</t>
        </is>
      </c>
      <c r="C5" s="8" t="inlineStr">
        <is>
          <t>Type</t>
        </is>
      </c>
      <c r="D5" s="8" t="inlineStr">
        <is>
          <t>Budget</t>
        </is>
      </c>
      <c r="E5" s="8" t="inlineStr">
        <is>
          <t>Réel</t>
        </is>
      </c>
      <c r="F5" s="8" t="inlineStr">
        <is>
          <t>Écart</t>
        </is>
      </c>
      <c r="G5" s="8" t="inlineStr">
        <is>
          <t>Écart %</t>
        </is>
      </c>
      <c r="H5" s="8" t="inlineStr">
        <is>
          <t>Statut</t>
        </is>
      </c>
      <c r="I5" s="8" t="inlineStr">
        <is>
          <t>Commentaire</t>
        </is>
      </c>
      <c r="K5" s="23" t="inlineStr">
        <is>
          <t>Contrôles de saisie</t>
        </is>
      </c>
      <c r="L5" s="24" t="n"/>
    </row>
    <row r="6">
      <c r="A6" s="30" t="n">
        <v>46023</v>
      </c>
      <c r="B6" s="31" t="inlineStr">
        <is>
          <t>Consultation et services</t>
        </is>
      </c>
      <c r="C6" s="32">
        <f>IF(B6="","",IFERROR(VLOOKUP(B6,'Paramètres'!$G$4:$H$12,2,FALSE),""))</f>
        <v/>
      </c>
      <c r="D6" s="33" t="n">
        <v>12000</v>
      </c>
      <c r="E6" s="33" t="n">
        <v>11450</v>
      </c>
      <c r="F6" s="34">
        <f>IF(OR(A6="",B6="",D6="",E6=""),"",IFERROR(IF(C6="Revenu",E6-D6,IF(C6="Dépense",D6-E6,"")),0))</f>
        <v/>
      </c>
      <c r="G6" s="35">
        <f>IF(OR(A6="",B6="",D6="",E6=""),"",IFERROR(F6/D6,0))</f>
        <v/>
      </c>
      <c r="H6" s="36">
        <f>IF(COUNTA(A6,B6,D6,E6,I6)=0,"",IF(OR(A6="",B6="",C6="",D6="",E6="",D6&lt;0,E6&lt;0),"À corriger","OK"))</f>
        <v/>
      </c>
      <c r="I6" s="31" t="inlineStr">
        <is>
          <t>Mandat reporté au mois suivant</t>
        </is>
      </c>
      <c r="K6" s="4" t="inlineStr">
        <is>
          <t>Nombre de lignes saisies</t>
        </is>
      </c>
      <c r="L6" s="25">
        <f>COUNTA($A$6:$A$250)</f>
        <v/>
      </c>
    </row>
    <row r="7">
      <c r="A7" s="30" t="n">
        <v>46023</v>
      </c>
      <c r="B7" s="31" t="inlineStr">
        <is>
          <t>Ventes de produits</t>
        </is>
      </c>
      <c r="C7" s="32">
        <f>IF(B7="","",IFERROR(VLOOKUP(B7,'Paramètres'!$G$4:$H$12,2,FALSE),""))</f>
        <v/>
      </c>
      <c r="D7" s="33" t="n">
        <v>8500</v>
      </c>
      <c r="E7" s="33" t="n">
        <v>9275</v>
      </c>
      <c r="F7" s="34">
        <f>IF(OR(A7="",B7="",D7="",E7=""),"",IFERROR(IF(C7="Revenu",E7-D7,IF(C7="Dépense",D7-E7,"")),0))</f>
        <v/>
      </c>
      <c r="G7" s="35">
        <f>IF(OR(A7="",B7="",D7="",E7=""),"",IFERROR(F7/D7,0))</f>
        <v/>
      </c>
      <c r="H7" s="36">
        <f>IF(COUNTA(A7,B7,D7,E7,I7)=0,"",IF(OR(A7="",B7="",C7="",D7="",E7="",D7&lt;0,E7&lt;0),"À corriger","OK"))</f>
        <v/>
      </c>
      <c r="I7" s="31" t="inlineStr">
        <is>
          <t>Ventes en ligne supérieures aux prévisions</t>
        </is>
      </c>
      <c r="K7" s="4" t="inlineStr">
        <is>
          <t>Lignes à corriger</t>
        </is>
      </c>
      <c r="L7" s="25">
        <f>COUNTIF($H$6:$H$250,"À corriger")</f>
        <v/>
      </c>
    </row>
    <row r="8">
      <c r="A8" s="30" t="n">
        <v>46023</v>
      </c>
      <c r="B8" s="31" t="inlineStr">
        <is>
          <t>Autres revenus</t>
        </is>
      </c>
      <c r="C8" s="32">
        <f>IF(B8="","",IFERROR(VLOOKUP(B8,'Paramètres'!$G$4:$H$12,2,FALSE),""))</f>
        <v/>
      </c>
      <c r="D8" s="33" t="n">
        <v>300</v>
      </c>
      <c r="E8" s="33" t="n">
        <v>150</v>
      </c>
      <c r="F8" s="34">
        <f>IF(OR(A8="",B8="",D8="",E8=""),"",IFERROR(IF(C8="Revenu",E8-D8,IF(C8="Dépense",D8-E8,"")),0))</f>
        <v/>
      </c>
      <c r="G8" s="35">
        <f>IF(OR(A8="",B8="",D8="",E8=""),"",IFERROR(F8/D8,0))</f>
        <v/>
      </c>
      <c r="H8" s="36">
        <f>IF(COUNTA(A8,B8,D8,E8,I8)=0,"",IF(OR(A8="",B8="",C8="",D8="",E8="",D8&lt;0,E8&lt;0),"À corriger","OK"))</f>
        <v/>
      </c>
      <c r="I8" s="31" t="inlineStr">
        <is>
          <t>Intérêts et revenus divers</t>
        </is>
      </c>
      <c r="K8" s="4" t="inlineStr">
        <is>
          <t>Budget total saisi</t>
        </is>
      </c>
      <c r="L8" s="27">
        <f>SUM($D$6:$D$250)</f>
        <v/>
      </c>
    </row>
    <row r="9">
      <c r="A9" s="30" t="n">
        <v>46023</v>
      </c>
      <c r="B9" s="31" t="inlineStr">
        <is>
          <t>Salaires et sous-traitance</t>
        </is>
      </c>
      <c r="C9" s="32">
        <f>IF(B9="","",IFERROR(VLOOKUP(B9,'Paramètres'!$G$4:$H$12,2,FALSE),""))</f>
        <v/>
      </c>
      <c r="D9" s="33" t="n">
        <v>7800</v>
      </c>
      <c r="E9" s="33" t="n">
        <v>7800</v>
      </c>
      <c r="F9" s="34">
        <f>IF(OR(A9="",B9="",D9="",E9=""),"",IFERROR(IF(C9="Revenu",E9-D9,IF(C9="Dépense",D9-E9,"")),0))</f>
        <v/>
      </c>
      <c r="G9" s="35">
        <f>IF(OR(A9="",B9="",D9="",E9=""),"",IFERROR(F9/D9,0))</f>
        <v/>
      </c>
      <c r="H9" s="36">
        <f>IF(COUNTA(A9,B9,D9,E9,I9)=0,"",IF(OR(A9="",B9="",C9="",D9="",E9="",D9&lt;0,E9&lt;0),"À corriger","OK"))</f>
        <v/>
      </c>
      <c r="I9" s="31" t="inlineStr">
        <is>
          <t>Sous-traitance mensuelle</t>
        </is>
      </c>
      <c r="K9" s="4" t="inlineStr">
        <is>
          <t>Réel total saisi</t>
        </is>
      </c>
      <c r="L9" s="27">
        <f>SUM($E$6:$E$250)</f>
        <v/>
      </c>
    </row>
    <row r="10">
      <c r="A10" s="30" t="n">
        <v>46023</v>
      </c>
      <c r="B10" s="31" t="inlineStr">
        <is>
          <t>Loyer et occupation</t>
        </is>
      </c>
      <c r="C10" s="32">
        <f>IF(B10="","",IFERROR(VLOOKUP(B10,'Paramètres'!$G$4:$H$12,2,FALSE),""))</f>
        <v/>
      </c>
      <c r="D10" s="33" t="n">
        <v>1800</v>
      </c>
      <c r="E10" s="33" t="n">
        <v>1800</v>
      </c>
      <c r="F10" s="34">
        <f>IF(OR(A10="",B10="",D10="",E10=""),"",IFERROR(IF(C10="Revenu",E10-D10,IF(C10="Dépense",D10-E10,"")),0))</f>
        <v/>
      </c>
      <c r="G10" s="35">
        <f>IF(OR(A10="",B10="",D10="",E10=""),"",IFERROR(F10/D10,0))</f>
        <v/>
      </c>
      <c r="H10" s="36">
        <f>IF(COUNTA(A10,B10,D10,E10,I10)=0,"",IF(OR(A10="",B10="",C10="",D10="",E10="",D10&lt;0,E10&lt;0),"À corriger","OK"))</f>
        <v/>
      </c>
      <c r="I10" s="31" t="inlineStr">
        <is>
          <t>Loyer commercial</t>
        </is>
      </c>
    </row>
    <row r="11">
      <c r="A11" s="30" t="n">
        <v>46023</v>
      </c>
      <c r="B11" s="31" t="inlineStr">
        <is>
          <t>Marketing et publicité</t>
        </is>
      </c>
      <c r="C11" s="32">
        <f>IF(B11="","",IFERROR(VLOOKUP(B11,'Paramètres'!$G$4:$H$12,2,FALSE),""))</f>
        <v/>
      </c>
      <c r="D11" s="33" t="n">
        <v>1250</v>
      </c>
      <c r="E11" s="33" t="n">
        <v>1380</v>
      </c>
      <c r="F11" s="34">
        <f>IF(OR(A11="",B11="",D11="",E11=""),"",IFERROR(IF(C11="Revenu",E11-D11,IF(C11="Dépense",D11-E11,"")),0))</f>
        <v/>
      </c>
      <c r="G11" s="35">
        <f>IF(OR(A11="",B11="",D11="",E11=""),"",IFERROR(F11/D11,0))</f>
        <v/>
      </c>
      <c r="H11" s="36">
        <f>IF(COUNTA(A11,B11,D11,E11,I11)=0,"",IF(OR(A11="",B11="",C11="",D11="",E11="",D11&lt;0,E11&lt;0),"À corriger","OK"))</f>
        <v/>
      </c>
      <c r="I11" s="31" t="inlineStr">
        <is>
          <t>Campagne numérique ponctuelle</t>
        </is>
      </c>
    </row>
    <row r="12">
      <c r="A12" s="30" t="n">
        <v>46023</v>
      </c>
      <c r="B12" s="31" t="inlineStr">
        <is>
          <t>Logiciels et abonnements</t>
        </is>
      </c>
      <c r="C12" s="32">
        <f>IF(B12="","",IFERROR(VLOOKUP(B12,'Paramètres'!$G$4:$H$12,2,FALSE),""))</f>
        <v/>
      </c>
      <c r="D12" s="33" t="n">
        <v>600</v>
      </c>
      <c r="E12" s="33" t="n">
        <v>584</v>
      </c>
      <c r="F12" s="34">
        <f>IF(OR(A12="",B12="",D12="",E12=""),"",IFERROR(IF(C12="Revenu",E12-D12,IF(C12="Dépense",D12-E12,"")),0))</f>
        <v/>
      </c>
      <c r="G12" s="35">
        <f>IF(OR(A12="",B12="",D12="",E12=""),"",IFERROR(F12/D12,0))</f>
        <v/>
      </c>
      <c r="H12" s="36">
        <f>IF(COUNTA(A12,B12,D12,E12,I12)=0,"",IF(OR(A12="",B12="",C12="",D12="",E12="",D12&lt;0,E12&lt;0),"À corriger","OK"))</f>
        <v/>
      </c>
      <c r="I12" s="31" t="inlineStr">
        <is>
          <t>Abonnements infonuagiques</t>
        </is>
      </c>
    </row>
    <row r="13">
      <c r="A13" s="30" t="n">
        <v>46023</v>
      </c>
      <c r="B13" s="31" t="inlineStr">
        <is>
          <t>Télécommunications</t>
        </is>
      </c>
      <c r="C13" s="32">
        <f>IF(B13="","",IFERROR(VLOOKUP(B13,'Paramètres'!$G$4:$H$12,2,FALSE),""))</f>
        <v/>
      </c>
      <c r="D13" s="33" t="n">
        <v>310</v>
      </c>
      <c r="E13" s="33" t="n">
        <v>325</v>
      </c>
      <c r="F13" s="34">
        <f>IF(OR(A13="",B13="",D13="",E13=""),"",IFERROR(IF(C13="Revenu",E13-D13,IF(C13="Dépense",D13-E13,"")),0))</f>
        <v/>
      </c>
      <c r="G13" s="35">
        <f>IF(OR(A13="",B13="",D13="",E13=""),"",IFERROR(F13/D13,0))</f>
        <v/>
      </c>
      <c r="H13" s="36">
        <f>IF(COUNTA(A13,B13,D13,E13,I13)=0,"",IF(OR(A13="",B13="",C13="",D13="",E13="",D13&lt;0,E13&lt;0),"À corriger","OK"))</f>
        <v/>
      </c>
      <c r="I13" s="31" t="inlineStr">
        <is>
          <t>Téléphonie et Internet</t>
        </is>
      </c>
    </row>
    <row r="14">
      <c r="A14" s="30" t="n">
        <v>46023</v>
      </c>
      <c r="B14" s="31" t="inlineStr">
        <is>
          <t>Fournitures et bureau</t>
        </is>
      </c>
      <c r="C14" s="32">
        <f>IF(B14="","",IFERROR(VLOOKUP(B14,'Paramètres'!$G$4:$H$12,2,FALSE),""))</f>
        <v/>
      </c>
      <c r="D14" s="33" t="n">
        <v>450</v>
      </c>
      <c r="E14" s="33" t="n">
        <v>392</v>
      </c>
      <c r="F14" s="34">
        <f>IF(OR(A14="",B14="",D14="",E14=""),"",IFERROR(IF(C14="Revenu",E14-D14,IF(C14="Dépense",D14-E14,"")),0))</f>
        <v/>
      </c>
      <c r="G14" s="35">
        <f>IF(OR(A14="",B14="",D14="",E14=""),"",IFERROR(F14/D14,0))</f>
        <v/>
      </c>
      <c r="H14" s="36">
        <f>IF(COUNTA(A14,B14,D14,E14,I14)=0,"",IF(OR(A14="",B14="",C14="",D14="",E14="",D14&lt;0,E14&lt;0),"À corriger","OK"))</f>
        <v/>
      </c>
      <c r="I14" s="31" t="inlineStr">
        <is>
          <t>Fournitures d’atelier</t>
        </is>
      </c>
    </row>
    <row r="15">
      <c r="A15" s="30" t="n"/>
      <c r="B15" s="31" t="n"/>
      <c r="C15" s="32">
        <f>IF(B15="","",IFERROR(VLOOKUP(B15,'Paramètres'!$G$4:$H$12,2,FALSE),""))</f>
        <v/>
      </c>
      <c r="D15" s="33" t="n"/>
      <c r="E15" s="33" t="n"/>
      <c r="F15" s="34">
        <f>IF(OR(A15="",B15="",D15="",E15=""),"",IFERROR(IF(C15="Revenu",E15-D15,IF(C15="Dépense",D15-E15,"")),0))</f>
        <v/>
      </c>
      <c r="G15" s="35">
        <f>IF(OR(A15="",B15="",D15="",E15=""),"",IFERROR(F15/D15,0))</f>
        <v/>
      </c>
      <c r="H15" s="36">
        <f>IF(COUNTA(A15,B15,D15,E15,I15)=0,"",IF(OR(A15="",B15="",C15="",D15="",E15="",D15&lt;0,E15&lt;0),"À corriger","OK"))</f>
        <v/>
      </c>
      <c r="I15" s="31" t="n"/>
    </row>
    <row r="16">
      <c r="A16" s="30" t="n"/>
      <c r="B16" s="31" t="n"/>
      <c r="C16" s="32">
        <f>IF(B16="","",IFERROR(VLOOKUP(B16,'Paramètres'!$G$4:$H$12,2,FALSE),""))</f>
        <v/>
      </c>
      <c r="D16" s="33" t="n"/>
      <c r="E16" s="33" t="n"/>
      <c r="F16" s="34">
        <f>IF(OR(A16="",B16="",D16="",E16=""),"",IFERROR(IF(C16="Revenu",E16-D16,IF(C16="Dépense",D16-E16,"")),0))</f>
        <v/>
      </c>
      <c r="G16" s="35">
        <f>IF(OR(A16="",B16="",D16="",E16=""),"",IFERROR(F16/D16,0))</f>
        <v/>
      </c>
      <c r="H16" s="36">
        <f>IF(COUNTA(A16,B16,D16,E16,I16)=0,"",IF(OR(A16="",B16="",C16="",D16="",E16="",D16&lt;0,E16&lt;0),"À corriger","OK"))</f>
        <v/>
      </c>
      <c r="I16" s="31" t="n"/>
    </row>
    <row r="17">
      <c r="A17" s="30" t="n"/>
      <c r="B17" s="31" t="n"/>
      <c r="C17" s="32">
        <f>IF(B17="","",IFERROR(VLOOKUP(B17,'Paramètres'!$G$4:$H$12,2,FALSE),""))</f>
        <v/>
      </c>
      <c r="D17" s="33" t="n"/>
      <c r="E17" s="33" t="n"/>
      <c r="F17" s="34">
        <f>IF(OR(A17="",B17="",D17="",E17=""),"",IFERROR(IF(C17="Revenu",E17-D17,IF(C17="Dépense",D17-E17,"")),0))</f>
        <v/>
      </c>
      <c r="G17" s="35">
        <f>IF(OR(A17="",B17="",D17="",E17=""),"",IFERROR(F17/D17,0))</f>
        <v/>
      </c>
      <c r="H17" s="36">
        <f>IF(COUNTA(A17,B17,D17,E17,I17)=0,"",IF(OR(A17="",B17="",C17="",D17="",E17="",D17&lt;0,E17&lt;0),"À corriger","OK"))</f>
        <v/>
      </c>
      <c r="I17" s="31" t="n"/>
    </row>
    <row r="18">
      <c r="A18" s="30" t="n"/>
      <c r="B18" s="31" t="n"/>
      <c r="C18" s="32">
        <f>IF(B18="","",IFERROR(VLOOKUP(B18,'Paramètres'!$G$4:$H$12,2,FALSE),""))</f>
        <v/>
      </c>
      <c r="D18" s="33" t="n"/>
      <c r="E18" s="33" t="n"/>
      <c r="F18" s="34">
        <f>IF(OR(A18="",B18="",D18="",E18=""),"",IFERROR(IF(C18="Revenu",E18-D18,IF(C18="Dépense",D18-E18,"")),0))</f>
        <v/>
      </c>
      <c r="G18" s="35">
        <f>IF(OR(A18="",B18="",D18="",E18=""),"",IFERROR(F18/D18,0))</f>
        <v/>
      </c>
      <c r="H18" s="36">
        <f>IF(COUNTA(A18,B18,D18,E18,I18)=0,"",IF(OR(A18="",B18="",C18="",D18="",E18="",D18&lt;0,E18&lt;0),"À corriger","OK"))</f>
        <v/>
      </c>
      <c r="I18" s="31" t="n"/>
    </row>
    <row r="19">
      <c r="A19" s="30" t="n"/>
      <c r="B19" s="31" t="n"/>
      <c r="C19" s="32">
        <f>IF(B19="","",IFERROR(VLOOKUP(B19,'Paramètres'!$G$4:$H$12,2,FALSE),""))</f>
        <v/>
      </c>
      <c r="D19" s="33" t="n"/>
      <c r="E19" s="33" t="n"/>
      <c r="F19" s="34">
        <f>IF(OR(A19="",B19="",D19="",E19=""),"",IFERROR(IF(C19="Revenu",E19-D19,IF(C19="Dépense",D19-E19,"")),0))</f>
        <v/>
      </c>
      <c r="G19" s="35">
        <f>IF(OR(A19="",B19="",D19="",E19=""),"",IFERROR(F19/D19,0))</f>
        <v/>
      </c>
      <c r="H19" s="36">
        <f>IF(COUNTA(A19,B19,D19,E19,I19)=0,"",IF(OR(A19="",B19="",C19="",D19="",E19="",D19&lt;0,E19&lt;0),"À corriger","OK"))</f>
        <v/>
      </c>
      <c r="I19" s="31" t="n"/>
    </row>
    <row r="20">
      <c r="A20" s="30" t="n"/>
      <c r="B20" s="31" t="n"/>
      <c r="C20" s="32">
        <f>IF(B20="","",IFERROR(VLOOKUP(B20,'Paramètres'!$G$4:$H$12,2,FALSE),""))</f>
        <v/>
      </c>
      <c r="D20" s="33" t="n"/>
      <c r="E20" s="33" t="n"/>
      <c r="F20" s="34">
        <f>IF(OR(A20="",B20="",D20="",E20=""),"",IFERROR(IF(C20="Revenu",E20-D20,IF(C20="Dépense",D20-E20,"")),0))</f>
        <v/>
      </c>
      <c r="G20" s="35">
        <f>IF(OR(A20="",B20="",D20="",E20=""),"",IFERROR(F20/D20,0))</f>
        <v/>
      </c>
      <c r="H20" s="36">
        <f>IF(COUNTA(A20,B20,D20,E20,I20)=0,"",IF(OR(A20="",B20="",C20="",D20="",E20="",D20&lt;0,E20&lt;0),"À corriger","OK"))</f>
        <v/>
      </c>
      <c r="I20" s="31" t="n"/>
    </row>
    <row r="21">
      <c r="A21" s="30" t="n"/>
      <c r="B21" s="31" t="n"/>
      <c r="C21" s="32">
        <f>IF(B21="","",IFERROR(VLOOKUP(B21,'Paramètres'!$G$4:$H$12,2,FALSE),""))</f>
        <v/>
      </c>
      <c r="D21" s="33" t="n"/>
      <c r="E21" s="33" t="n"/>
      <c r="F21" s="34">
        <f>IF(OR(A21="",B21="",D21="",E21=""),"",IFERROR(IF(C21="Revenu",E21-D21,IF(C21="Dépense",D21-E21,"")),0))</f>
        <v/>
      </c>
      <c r="G21" s="35">
        <f>IF(OR(A21="",B21="",D21="",E21=""),"",IFERROR(F21/D21,0))</f>
        <v/>
      </c>
      <c r="H21" s="36">
        <f>IF(COUNTA(A21,B21,D21,E21,I21)=0,"",IF(OR(A21="",B21="",C21="",D21="",E21="",D21&lt;0,E21&lt;0),"À corriger","OK"))</f>
        <v/>
      </c>
      <c r="I21" s="31" t="n"/>
    </row>
    <row r="22">
      <c r="A22" s="30" t="n"/>
      <c r="B22" s="31" t="n"/>
      <c r="C22" s="32">
        <f>IF(B22="","",IFERROR(VLOOKUP(B22,'Paramètres'!$G$4:$H$12,2,FALSE),""))</f>
        <v/>
      </c>
      <c r="D22" s="33" t="n"/>
      <c r="E22" s="33" t="n"/>
      <c r="F22" s="34">
        <f>IF(OR(A22="",B22="",D22="",E22=""),"",IFERROR(IF(C22="Revenu",E22-D22,IF(C22="Dépense",D22-E22,"")),0))</f>
        <v/>
      </c>
      <c r="G22" s="35">
        <f>IF(OR(A22="",B22="",D22="",E22=""),"",IFERROR(F22/D22,0))</f>
        <v/>
      </c>
      <c r="H22" s="36">
        <f>IF(COUNTA(A22,B22,D22,E22,I22)=0,"",IF(OR(A22="",B22="",C22="",D22="",E22="",D22&lt;0,E22&lt;0),"À corriger","OK"))</f>
        <v/>
      </c>
      <c r="I22" s="31" t="n"/>
    </row>
    <row r="23">
      <c r="A23" s="30" t="n"/>
      <c r="B23" s="31" t="n"/>
      <c r="C23" s="32">
        <f>IF(B23="","",IFERROR(VLOOKUP(B23,'Paramètres'!$G$4:$H$12,2,FALSE),""))</f>
        <v/>
      </c>
      <c r="D23" s="33" t="n"/>
      <c r="E23" s="33" t="n"/>
      <c r="F23" s="34">
        <f>IF(OR(A23="",B23="",D23="",E23=""),"",IFERROR(IF(C23="Revenu",E23-D23,IF(C23="Dépense",D23-E23,"")),0))</f>
        <v/>
      </c>
      <c r="G23" s="35">
        <f>IF(OR(A23="",B23="",D23="",E23=""),"",IFERROR(F23/D23,0))</f>
        <v/>
      </c>
      <c r="H23" s="36">
        <f>IF(COUNTA(A23,B23,D23,E23,I23)=0,"",IF(OR(A23="",B23="",C23="",D23="",E23="",D23&lt;0,E23&lt;0),"À corriger","OK"))</f>
        <v/>
      </c>
      <c r="I23" s="31" t="n"/>
    </row>
    <row r="24">
      <c r="A24" s="30" t="n"/>
      <c r="B24" s="31" t="n"/>
      <c r="C24" s="32">
        <f>IF(B24="","",IFERROR(VLOOKUP(B24,'Paramètres'!$G$4:$H$12,2,FALSE),""))</f>
        <v/>
      </c>
      <c r="D24" s="33" t="n"/>
      <c r="E24" s="33" t="n"/>
      <c r="F24" s="34">
        <f>IF(OR(A24="",B24="",D24="",E24=""),"",IFERROR(IF(C24="Revenu",E24-D24,IF(C24="Dépense",D24-E24,"")),0))</f>
        <v/>
      </c>
      <c r="G24" s="35">
        <f>IF(OR(A24="",B24="",D24="",E24=""),"",IFERROR(F24/D24,0))</f>
        <v/>
      </c>
      <c r="H24" s="36">
        <f>IF(COUNTA(A24,B24,D24,E24,I24)=0,"",IF(OR(A24="",B24="",C24="",D24="",E24="",D24&lt;0,E24&lt;0),"À corriger","OK"))</f>
        <v/>
      </c>
      <c r="I24" s="31" t="n"/>
    </row>
    <row r="25">
      <c r="A25" s="30" t="n"/>
      <c r="B25" s="31" t="n"/>
      <c r="C25" s="32">
        <f>IF(B25="","",IFERROR(VLOOKUP(B25,'Paramètres'!$G$4:$H$12,2,FALSE),""))</f>
        <v/>
      </c>
      <c r="D25" s="33" t="n"/>
      <c r="E25" s="33" t="n"/>
      <c r="F25" s="34">
        <f>IF(OR(A25="",B25="",D25="",E25=""),"",IFERROR(IF(C25="Revenu",E25-D25,IF(C25="Dépense",D25-E25,"")),0))</f>
        <v/>
      </c>
      <c r="G25" s="35">
        <f>IF(OR(A25="",B25="",D25="",E25=""),"",IFERROR(F25/D25,0))</f>
        <v/>
      </c>
      <c r="H25" s="36">
        <f>IF(COUNTA(A25,B25,D25,E25,I25)=0,"",IF(OR(A25="",B25="",C25="",D25="",E25="",D25&lt;0,E25&lt;0),"À corriger","OK"))</f>
        <v/>
      </c>
      <c r="I25" s="31" t="n"/>
    </row>
    <row r="26">
      <c r="A26" s="30" t="n"/>
      <c r="B26" s="31" t="n"/>
      <c r="C26" s="32">
        <f>IF(B26="","",IFERROR(VLOOKUP(B26,'Paramètres'!$G$4:$H$12,2,FALSE),""))</f>
        <v/>
      </c>
      <c r="D26" s="33" t="n"/>
      <c r="E26" s="33" t="n"/>
      <c r="F26" s="34">
        <f>IF(OR(A26="",B26="",D26="",E26=""),"",IFERROR(IF(C26="Revenu",E26-D26,IF(C26="Dépense",D26-E26,"")),0))</f>
        <v/>
      </c>
      <c r="G26" s="35">
        <f>IF(OR(A26="",B26="",D26="",E26=""),"",IFERROR(F26/D26,0))</f>
        <v/>
      </c>
      <c r="H26" s="36">
        <f>IF(COUNTA(A26,B26,D26,E26,I26)=0,"",IF(OR(A26="",B26="",C26="",D26="",E26="",D26&lt;0,E26&lt;0),"À corriger","OK"))</f>
        <v/>
      </c>
      <c r="I26" s="31" t="n"/>
    </row>
    <row r="27">
      <c r="A27" s="30" t="n"/>
      <c r="B27" s="31" t="n"/>
      <c r="C27" s="32">
        <f>IF(B27="","",IFERROR(VLOOKUP(B27,'Paramètres'!$G$4:$H$12,2,FALSE),""))</f>
        <v/>
      </c>
      <c r="D27" s="33" t="n"/>
      <c r="E27" s="33" t="n"/>
      <c r="F27" s="34">
        <f>IF(OR(A27="",B27="",D27="",E27=""),"",IFERROR(IF(C27="Revenu",E27-D27,IF(C27="Dépense",D27-E27,"")),0))</f>
        <v/>
      </c>
      <c r="G27" s="35">
        <f>IF(OR(A27="",B27="",D27="",E27=""),"",IFERROR(F27/D27,0))</f>
        <v/>
      </c>
      <c r="H27" s="36">
        <f>IF(COUNTA(A27,B27,D27,E27,I27)=0,"",IF(OR(A27="",B27="",C27="",D27="",E27="",D27&lt;0,E27&lt;0),"À corriger","OK"))</f>
        <v/>
      </c>
      <c r="I27" s="31" t="n"/>
    </row>
    <row r="28">
      <c r="A28" s="30" t="n"/>
      <c r="B28" s="31" t="n"/>
      <c r="C28" s="32">
        <f>IF(B28="","",IFERROR(VLOOKUP(B28,'Paramètres'!$G$4:$H$12,2,FALSE),""))</f>
        <v/>
      </c>
      <c r="D28" s="33" t="n"/>
      <c r="E28" s="33" t="n"/>
      <c r="F28" s="34">
        <f>IF(OR(A28="",B28="",D28="",E28=""),"",IFERROR(IF(C28="Revenu",E28-D28,IF(C28="Dépense",D28-E28,"")),0))</f>
        <v/>
      </c>
      <c r="G28" s="35">
        <f>IF(OR(A28="",B28="",D28="",E28=""),"",IFERROR(F28/D28,0))</f>
        <v/>
      </c>
      <c r="H28" s="36">
        <f>IF(COUNTA(A28,B28,D28,E28,I28)=0,"",IF(OR(A28="",B28="",C28="",D28="",E28="",D28&lt;0,E28&lt;0),"À corriger","OK"))</f>
        <v/>
      </c>
      <c r="I28" s="31" t="n"/>
    </row>
    <row r="29">
      <c r="A29" s="30" t="n"/>
      <c r="B29" s="31" t="n"/>
      <c r="C29" s="32">
        <f>IF(B29="","",IFERROR(VLOOKUP(B29,'Paramètres'!$G$4:$H$12,2,FALSE),""))</f>
        <v/>
      </c>
      <c r="D29" s="33" t="n"/>
      <c r="E29" s="33" t="n"/>
      <c r="F29" s="34">
        <f>IF(OR(A29="",B29="",D29="",E29=""),"",IFERROR(IF(C29="Revenu",E29-D29,IF(C29="Dépense",D29-E29,"")),0))</f>
        <v/>
      </c>
      <c r="G29" s="35">
        <f>IF(OR(A29="",B29="",D29="",E29=""),"",IFERROR(F29/D29,0))</f>
        <v/>
      </c>
      <c r="H29" s="36">
        <f>IF(COUNTA(A29,B29,D29,E29,I29)=0,"",IF(OR(A29="",B29="",C29="",D29="",E29="",D29&lt;0,E29&lt;0),"À corriger","OK"))</f>
        <v/>
      </c>
      <c r="I29" s="31" t="n"/>
    </row>
    <row r="30">
      <c r="A30" s="30" t="n"/>
      <c r="B30" s="31" t="n"/>
      <c r="C30" s="32">
        <f>IF(B30="","",IFERROR(VLOOKUP(B30,'Paramètres'!$G$4:$H$12,2,FALSE),""))</f>
        <v/>
      </c>
      <c r="D30" s="33" t="n"/>
      <c r="E30" s="33" t="n"/>
      <c r="F30" s="34">
        <f>IF(OR(A30="",B30="",D30="",E30=""),"",IFERROR(IF(C30="Revenu",E30-D30,IF(C30="Dépense",D30-E30,"")),0))</f>
        <v/>
      </c>
      <c r="G30" s="35">
        <f>IF(OR(A30="",B30="",D30="",E30=""),"",IFERROR(F30/D30,0))</f>
        <v/>
      </c>
      <c r="H30" s="36">
        <f>IF(COUNTA(A30,B30,D30,E30,I30)=0,"",IF(OR(A30="",B30="",C30="",D30="",E30="",D30&lt;0,E30&lt;0),"À corriger","OK"))</f>
        <v/>
      </c>
      <c r="I30" s="31" t="n"/>
    </row>
    <row r="31">
      <c r="A31" s="30" t="n"/>
      <c r="B31" s="31" t="n"/>
      <c r="C31" s="32">
        <f>IF(B31="","",IFERROR(VLOOKUP(B31,'Paramètres'!$G$4:$H$12,2,FALSE),""))</f>
        <v/>
      </c>
      <c r="D31" s="33" t="n"/>
      <c r="E31" s="33" t="n"/>
      <c r="F31" s="34">
        <f>IF(OR(A31="",B31="",D31="",E31=""),"",IFERROR(IF(C31="Revenu",E31-D31,IF(C31="Dépense",D31-E31,"")),0))</f>
        <v/>
      </c>
      <c r="G31" s="35">
        <f>IF(OR(A31="",B31="",D31="",E31=""),"",IFERROR(F31/D31,0))</f>
        <v/>
      </c>
      <c r="H31" s="36">
        <f>IF(COUNTA(A31,B31,D31,E31,I31)=0,"",IF(OR(A31="",B31="",C31="",D31="",E31="",D31&lt;0,E31&lt;0),"À corriger","OK"))</f>
        <v/>
      </c>
      <c r="I31" s="31" t="n"/>
    </row>
    <row r="32">
      <c r="A32" s="30" t="n"/>
      <c r="B32" s="31" t="n"/>
      <c r="C32" s="32">
        <f>IF(B32="","",IFERROR(VLOOKUP(B32,'Paramètres'!$G$4:$H$12,2,FALSE),""))</f>
        <v/>
      </c>
      <c r="D32" s="33" t="n"/>
      <c r="E32" s="33" t="n"/>
      <c r="F32" s="34">
        <f>IF(OR(A32="",B32="",D32="",E32=""),"",IFERROR(IF(C32="Revenu",E32-D32,IF(C32="Dépense",D32-E32,"")),0))</f>
        <v/>
      </c>
      <c r="G32" s="35">
        <f>IF(OR(A32="",B32="",D32="",E32=""),"",IFERROR(F32/D32,0))</f>
        <v/>
      </c>
      <c r="H32" s="36">
        <f>IF(COUNTA(A32,B32,D32,E32,I32)=0,"",IF(OR(A32="",B32="",C32="",D32="",E32="",D32&lt;0,E32&lt;0),"À corriger","OK"))</f>
        <v/>
      </c>
      <c r="I32" s="31" t="n"/>
    </row>
    <row r="33">
      <c r="A33" s="30" t="n"/>
      <c r="B33" s="31" t="n"/>
      <c r="C33" s="32">
        <f>IF(B33="","",IFERROR(VLOOKUP(B33,'Paramètres'!$G$4:$H$12,2,FALSE),""))</f>
        <v/>
      </c>
      <c r="D33" s="33" t="n"/>
      <c r="E33" s="33" t="n"/>
      <c r="F33" s="34">
        <f>IF(OR(A33="",B33="",D33="",E33=""),"",IFERROR(IF(C33="Revenu",E33-D33,IF(C33="Dépense",D33-E33,"")),0))</f>
        <v/>
      </c>
      <c r="G33" s="35">
        <f>IF(OR(A33="",B33="",D33="",E33=""),"",IFERROR(F33/D33,0))</f>
        <v/>
      </c>
      <c r="H33" s="36">
        <f>IF(COUNTA(A33,B33,D33,E33,I33)=0,"",IF(OR(A33="",B33="",C33="",D33="",E33="",D33&lt;0,E33&lt;0),"À corriger","OK"))</f>
        <v/>
      </c>
      <c r="I33" s="31" t="n"/>
    </row>
    <row r="34">
      <c r="A34" s="30" t="n"/>
      <c r="B34" s="31" t="n"/>
      <c r="C34" s="32">
        <f>IF(B34="","",IFERROR(VLOOKUP(B34,'Paramètres'!$G$4:$H$12,2,FALSE),""))</f>
        <v/>
      </c>
      <c r="D34" s="33" t="n"/>
      <c r="E34" s="33" t="n"/>
      <c r="F34" s="34">
        <f>IF(OR(A34="",B34="",D34="",E34=""),"",IFERROR(IF(C34="Revenu",E34-D34,IF(C34="Dépense",D34-E34,"")),0))</f>
        <v/>
      </c>
      <c r="G34" s="35">
        <f>IF(OR(A34="",B34="",D34="",E34=""),"",IFERROR(F34/D34,0))</f>
        <v/>
      </c>
      <c r="H34" s="36">
        <f>IF(COUNTA(A34,B34,D34,E34,I34)=0,"",IF(OR(A34="",B34="",C34="",D34="",E34="",D34&lt;0,E34&lt;0),"À corriger","OK"))</f>
        <v/>
      </c>
      <c r="I34" s="31" t="n"/>
    </row>
    <row r="35">
      <c r="A35" s="30" t="n"/>
      <c r="B35" s="31" t="n"/>
      <c r="C35" s="32">
        <f>IF(B35="","",IFERROR(VLOOKUP(B35,'Paramètres'!$G$4:$H$12,2,FALSE),""))</f>
        <v/>
      </c>
      <c r="D35" s="33" t="n"/>
      <c r="E35" s="33" t="n"/>
      <c r="F35" s="34">
        <f>IF(OR(A35="",B35="",D35="",E35=""),"",IFERROR(IF(C35="Revenu",E35-D35,IF(C35="Dépense",D35-E35,"")),0))</f>
        <v/>
      </c>
      <c r="G35" s="35">
        <f>IF(OR(A35="",B35="",D35="",E35=""),"",IFERROR(F35/D35,0))</f>
        <v/>
      </c>
      <c r="H35" s="36">
        <f>IF(COUNTA(A35,B35,D35,E35,I35)=0,"",IF(OR(A35="",B35="",C35="",D35="",E35="",D35&lt;0,E35&lt;0),"À corriger","OK"))</f>
        <v/>
      </c>
      <c r="I35" s="31" t="n"/>
    </row>
    <row r="36">
      <c r="A36" s="30" t="n"/>
      <c r="B36" s="31" t="n"/>
      <c r="C36" s="32">
        <f>IF(B36="","",IFERROR(VLOOKUP(B36,'Paramètres'!$G$4:$H$12,2,FALSE),""))</f>
        <v/>
      </c>
      <c r="D36" s="33" t="n"/>
      <c r="E36" s="33" t="n"/>
      <c r="F36" s="34">
        <f>IF(OR(A36="",B36="",D36="",E36=""),"",IFERROR(IF(C36="Revenu",E36-D36,IF(C36="Dépense",D36-E36,"")),0))</f>
        <v/>
      </c>
      <c r="G36" s="35">
        <f>IF(OR(A36="",B36="",D36="",E36=""),"",IFERROR(F36/D36,0))</f>
        <v/>
      </c>
      <c r="H36" s="36">
        <f>IF(COUNTA(A36,B36,D36,E36,I36)=0,"",IF(OR(A36="",B36="",C36="",D36="",E36="",D36&lt;0,E36&lt;0),"À corriger","OK"))</f>
        <v/>
      </c>
      <c r="I36" s="31" t="n"/>
    </row>
    <row r="37">
      <c r="A37" s="30" t="n"/>
      <c r="B37" s="31" t="n"/>
      <c r="C37" s="32">
        <f>IF(B37="","",IFERROR(VLOOKUP(B37,'Paramètres'!$G$4:$H$12,2,FALSE),""))</f>
        <v/>
      </c>
      <c r="D37" s="33" t="n"/>
      <c r="E37" s="33" t="n"/>
      <c r="F37" s="34">
        <f>IF(OR(A37="",B37="",D37="",E37=""),"",IFERROR(IF(C37="Revenu",E37-D37,IF(C37="Dépense",D37-E37,"")),0))</f>
        <v/>
      </c>
      <c r="G37" s="35">
        <f>IF(OR(A37="",B37="",D37="",E37=""),"",IFERROR(F37/D37,0))</f>
        <v/>
      </c>
      <c r="H37" s="36">
        <f>IF(COUNTA(A37,B37,D37,E37,I37)=0,"",IF(OR(A37="",B37="",C37="",D37="",E37="",D37&lt;0,E37&lt;0),"À corriger","OK"))</f>
        <v/>
      </c>
      <c r="I37" s="31" t="n"/>
    </row>
    <row r="38">
      <c r="A38" s="30" t="n"/>
      <c r="B38" s="31" t="n"/>
      <c r="C38" s="32">
        <f>IF(B38="","",IFERROR(VLOOKUP(B38,'Paramètres'!$G$4:$H$12,2,FALSE),""))</f>
        <v/>
      </c>
      <c r="D38" s="33" t="n"/>
      <c r="E38" s="33" t="n"/>
      <c r="F38" s="34">
        <f>IF(OR(A38="",B38="",D38="",E38=""),"",IFERROR(IF(C38="Revenu",E38-D38,IF(C38="Dépense",D38-E38,"")),0))</f>
        <v/>
      </c>
      <c r="G38" s="35">
        <f>IF(OR(A38="",B38="",D38="",E38=""),"",IFERROR(F38/D38,0))</f>
        <v/>
      </c>
      <c r="H38" s="36">
        <f>IF(COUNTA(A38,B38,D38,E38,I38)=0,"",IF(OR(A38="",B38="",C38="",D38="",E38="",D38&lt;0,E38&lt;0),"À corriger","OK"))</f>
        <v/>
      </c>
      <c r="I38" s="31" t="n"/>
    </row>
    <row r="39">
      <c r="A39" s="30" t="n"/>
      <c r="B39" s="31" t="n"/>
      <c r="C39" s="32">
        <f>IF(B39="","",IFERROR(VLOOKUP(B39,'Paramètres'!$G$4:$H$12,2,FALSE),""))</f>
        <v/>
      </c>
      <c r="D39" s="33" t="n"/>
      <c r="E39" s="33" t="n"/>
      <c r="F39" s="34">
        <f>IF(OR(A39="",B39="",D39="",E39=""),"",IFERROR(IF(C39="Revenu",E39-D39,IF(C39="Dépense",D39-E39,"")),0))</f>
        <v/>
      </c>
      <c r="G39" s="35">
        <f>IF(OR(A39="",B39="",D39="",E39=""),"",IFERROR(F39/D39,0))</f>
        <v/>
      </c>
      <c r="H39" s="36">
        <f>IF(COUNTA(A39,B39,D39,E39,I39)=0,"",IF(OR(A39="",B39="",C39="",D39="",E39="",D39&lt;0,E39&lt;0),"À corriger","OK"))</f>
        <v/>
      </c>
      <c r="I39" s="31" t="n"/>
    </row>
    <row r="40">
      <c r="A40" s="30" t="n"/>
      <c r="B40" s="31" t="n"/>
      <c r="C40" s="32">
        <f>IF(B40="","",IFERROR(VLOOKUP(B40,'Paramètres'!$G$4:$H$12,2,FALSE),""))</f>
        <v/>
      </c>
      <c r="D40" s="33" t="n"/>
      <c r="E40" s="33" t="n"/>
      <c r="F40" s="34">
        <f>IF(OR(A40="",B40="",D40="",E40=""),"",IFERROR(IF(C40="Revenu",E40-D40,IF(C40="Dépense",D40-E40,"")),0))</f>
        <v/>
      </c>
      <c r="G40" s="35">
        <f>IF(OR(A40="",B40="",D40="",E40=""),"",IFERROR(F40/D40,0))</f>
        <v/>
      </c>
      <c r="H40" s="36">
        <f>IF(COUNTA(A40,B40,D40,E40,I40)=0,"",IF(OR(A40="",B40="",C40="",D40="",E40="",D40&lt;0,E40&lt;0),"À corriger","OK"))</f>
        <v/>
      </c>
      <c r="I40" s="31" t="n"/>
    </row>
    <row r="41">
      <c r="A41" s="30" t="n"/>
      <c r="B41" s="31" t="n"/>
      <c r="C41" s="32">
        <f>IF(B41="","",IFERROR(VLOOKUP(B41,'Paramètres'!$G$4:$H$12,2,FALSE),""))</f>
        <v/>
      </c>
      <c r="D41" s="33" t="n"/>
      <c r="E41" s="33" t="n"/>
      <c r="F41" s="34">
        <f>IF(OR(A41="",B41="",D41="",E41=""),"",IFERROR(IF(C41="Revenu",E41-D41,IF(C41="Dépense",D41-E41,"")),0))</f>
        <v/>
      </c>
      <c r="G41" s="35">
        <f>IF(OR(A41="",B41="",D41="",E41=""),"",IFERROR(F41/D41,0))</f>
        <v/>
      </c>
      <c r="H41" s="36">
        <f>IF(COUNTA(A41,B41,D41,E41,I41)=0,"",IF(OR(A41="",B41="",C41="",D41="",E41="",D41&lt;0,E41&lt;0),"À corriger","OK"))</f>
        <v/>
      </c>
      <c r="I41" s="31" t="n"/>
    </row>
    <row r="42">
      <c r="A42" s="30" t="n"/>
      <c r="B42" s="31" t="n"/>
      <c r="C42" s="32">
        <f>IF(B42="","",IFERROR(VLOOKUP(B42,'Paramètres'!$G$4:$H$12,2,FALSE),""))</f>
        <v/>
      </c>
      <c r="D42" s="33" t="n"/>
      <c r="E42" s="33" t="n"/>
      <c r="F42" s="34">
        <f>IF(OR(A42="",B42="",D42="",E42=""),"",IFERROR(IF(C42="Revenu",E42-D42,IF(C42="Dépense",D42-E42,"")),0))</f>
        <v/>
      </c>
      <c r="G42" s="35">
        <f>IF(OR(A42="",B42="",D42="",E42=""),"",IFERROR(F42/D42,0))</f>
        <v/>
      </c>
      <c r="H42" s="36">
        <f>IF(COUNTA(A42,B42,D42,E42,I42)=0,"",IF(OR(A42="",B42="",C42="",D42="",E42="",D42&lt;0,E42&lt;0),"À corriger","OK"))</f>
        <v/>
      </c>
      <c r="I42" s="31" t="n"/>
    </row>
    <row r="43">
      <c r="A43" s="30" t="n"/>
      <c r="B43" s="31" t="n"/>
      <c r="C43" s="32">
        <f>IF(B43="","",IFERROR(VLOOKUP(B43,'Paramètres'!$G$4:$H$12,2,FALSE),""))</f>
        <v/>
      </c>
      <c r="D43" s="33" t="n"/>
      <c r="E43" s="33" t="n"/>
      <c r="F43" s="34">
        <f>IF(OR(A43="",B43="",D43="",E43=""),"",IFERROR(IF(C43="Revenu",E43-D43,IF(C43="Dépense",D43-E43,"")),0))</f>
        <v/>
      </c>
      <c r="G43" s="35">
        <f>IF(OR(A43="",B43="",D43="",E43=""),"",IFERROR(F43/D43,0))</f>
        <v/>
      </c>
      <c r="H43" s="36">
        <f>IF(COUNTA(A43,B43,D43,E43,I43)=0,"",IF(OR(A43="",B43="",C43="",D43="",E43="",D43&lt;0,E43&lt;0),"À corriger","OK"))</f>
        <v/>
      </c>
      <c r="I43" s="31" t="n"/>
    </row>
    <row r="44">
      <c r="A44" s="30" t="n"/>
      <c r="B44" s="31" t="n"/>
      <c r="C44" s="32">
        <f>IF(B44="","",IFERROR(VLOOKUP(B44,'Paramètres'!$G$4:$H$12,2,FALSE),""))</f>
        <v/>
      </c>
      <c r="D44" s="33" t="n"/>
      <c r="E44" s="33" t="n"/>
      <c r="F44" s="34">
        <f>IF(OR(A44="",B44="",D44="",E44=""),"",IFERROR(IF(C44="Revenu",E44-D44,IF(C44="Dépense",D44-E44,"")),0))</f>
        <v/>
      </c>
      <c r="G44" s="35">
        <f>IF(OR(A44="",B44="",D44="",E44=""),"",IFERROR(F44/D44,0))</f>
        <v/>
      </c>
      <c r="H44" s="36">
        <f>IF(COUNTA(A44,B44,D44,E44,I44)=0,"",IF(OR(A44="",B44="",C44="",D44="",E44="",D44&lt;0,E44&lt;0),"À corriger","OK"))</f>
        <v/>
      </c>
      <c r="I44" s="31" t="n"/>
    </row>
    <row r="45">
      <c r="A45" s="30" t="n"/>
      <c r="B45" s="31" t="n"/>
      <c r="C45" s="32">
        <f>IF(B45="","",IFERROR(VLOOKUP(B45,'Paramètres'!$G$4:$H$12,2,FALSE),""))</f>
        <v/>
      </c>
      <c r="D45" s="33" t="n"/>
      <c r="E45" s="33" t="n"/>
      <c r="F45" s="34">
        <f>IF(OR(A45="",B45="",D45="",E45=""),"",IFERROR(IF(C45="Revenu",E45-D45,IF(C45="Dépense",D45-E45,"")),0))</f>
        <v/>
      </c>
      <c r="G45" s="35">
        <f>IF(OR(A45="",B45="",D45="",E45=""),"",IFERROR(F45/D45,0))</f>
        <v/>
      </c>
      <c r="H45" s="36">
        <f>IF(COUNTA(A45,B45,D45,E45,I45)=0,"",IF(OR(A45="",B45="",C45="",D45="",E45="",D45&lt;0,E45&lt;0),"À corriger","OK"))</f>
        <v/>
      </c>
      <c r="I45" s="31" t="n"/>
    </row>
    <row r="46">
      <c r="A46" s="30" t="n"/>
      <c r="B46" s="31" t="n"/>
      <c r="C46" s="32">
        <f>IF(B46="","",IFERROR(VLOOKUP(B46,'Paramètres'!$G$4:$H$12,2,FALSE),""))</f>
        <v/>
      </c>
      <c r="D46" s="33" t="n"/>
      <c r="E46" s="33" t="n"/>
      <c r="F46" s="34">
        <f>IF(OR(A46="",B46="",D46="",E46=""),"",IFERROR(IF(C46="Revenu",E46-D46,IF(C46="Dépense",D46-E46,"")),0))</f>
        <v/>
      </c>
      <c r="G46" s="35">
        <f>IF(OR(A46="",B46="",D46="",E46=""),"",IFERROR(F46/D46,0))</f>
        <v/>
      </c>
      <c r="H46" s="36">
        <f>IF(COUNTA(A46,B46,D46,E46,I46)=0,"",IF(OR(A46="",B46="",C46="",D46="",E46="",D46&lt;0,E46&lt;0),"À corriger","OK"))</f>
        <v/>
      </c>
      <c r="I46" s="31" t="n"/>
    </row>
    <row r="47">
      <c r="A47" s="30" t="n"/>
      <c r="B47" s="31" t="n"/>
      <c r="C47" s="32">
        <f>IF(B47="","",IFERROR(VLOOKUP(B47,'Paramètres'!$G$4:$H$12,2,FALSE),""))</f>
        <v/>
      </c>
      <c r="D47" s="33" t="n"/>
      <c r="E47" s="33" t="n"/>
      <c r="F47" s="34">
        <f>IF(OR(A47="",B47="",D47="",E47=""),"",IFERROR(IF(C47="Revenu",E47-D47,IF(C47="Dépense",D47-E47,"")),0))</f>
        <v/>
      </c>
      <c r="G47" s="35">
        <f>IF(OR(A47="",B47="",D47="",E47=""),"",IFERROR(F47/D47,0))</f>
        <v/>
      </c>
      <c r="H47" s="36">
        <f>IF(COUNTA(A47,B47,D47,E47,I47)=0,"",IF(OR(A47="",B47="",C47="",D47="",E47="",D47&lt;0,E47&lt;0),"À corriger","OK"))</f>
        <v/>
      </c>
      <c r="I47" s="31" t="n"/>
    </row>
    <row r="48">
      <c r="A48" s="30" t="n"/>
      <c r="B48" s="31" t="n"/>
      <c r="C48" s="32">
        <f>IF(B48="","",IFERROR(VLOOKUP(B48,'Paramètres'!$G$4:$H$12,2,FALSE),""))</f>
        <v/>
      </c>
      <c r="D48" s="33" t="n"/>
      <c r="E48" s="33" t="n"/>
      <c r="F48" s="34">
        <f>IF(OR(A48="",B48="",D48="",E48=""),"",IFERROR(IF(C48="Revenu",E48-D48,IF(C48="Dépense",D48-E48,"")),0))</f>
        <v/>
      </c>
      <c r="G48" s="35">
        <f>IF(OR(A48="",B48="",D48="",E48=""),"",IFERROR(F48/D48,0))</f>
        <v/>
      </c>
      <c r="H48" s="36">
        <f>IF(COUNTA(A48,B48,D48,E48,I48)=0,"",IF(OR(A48="",B48="",C48="",D48="",E48="",D48&lt;0,E48&lt;0),"À corriger","OK"))</f>
        <v/>
      </c>
      <c r="I48" s="31" t="n"/>
    </row>
    <row r="49">
      <c r="A49" s="30" t="n"/>
      <c r="B49" s="31" t="n"/>
      <c r="C49" s="32">
        <f>IF(B49="","",IFERROR(VLOOKUP(B49,'Paramètres'!$G$4:$H$12,2,FALSE),""))</f>
        <v/>
      </c>
      <c r="D49" s="33" t="n"/>
      <c r="E49" s="33" t="n"/>
      <c r="F49" s="34">
        <f>IF(OR(A49="",B49="",D49="",E49=""),"",IFERROR(IF(C49="Revenu",E49-D49,IF(C49="Dépense",D49-E49,"")),0))</f>
        <v/>
      </c>
      <c r="G49" s="35">
        <f>IF(OR(A49="",B49="",D49="",E49=""),"",IFERROR(F49/D49,0))</f>
        <v/>
      </c>
      <c r="H49" s="36">
        <f>IF(COUNTA(A49,B49,D49,E49,I49)=0,"",IF(OR(A49="",B49="",C49="",D49="",E49="",D49&lt;0,E49&lt;0),"À corriger","OK"))</f>
        <v/>
      </c>
      <c r="I49" s="31" t="n"/>
    </row>
    <row r="50">
      <c r="A50" s="30" t="n"/>
      <c r="B50" s="31" t="n"/>
      <c r="C50" s="32">
        <f>IF(B50="","",IFERROR(VLOOKUP(B50,'Paramètres'!$G$4:$H$12,2,FALSE),""))</f>
        <v/>
      </c>
      <c r="D50" s="33" t="n"/>
      <c r="E50" s="33" t="n"/>
      <c r="F50" s="34">
        <f>IF(OR(A50="",B50="",D50="",E50=""),"",IFERROR(IF(C50="Revenu",E50-D50,IF(C50="Dépense",D50-E50,"")),0))</f>
        <v/>
      </c>
      <c r="G50" s="35">
        <f>IF(OR(A50="",B50="",D50="",E50=""),"",IFERROR(F50/D50,0))</f>
        <v/>
      </c>
      <c r="H50" s="36">
        <f>IF(COUNTA(A50,B50,D50,E50,I50)=0,"",IF(OR(A50="",B50="",C50="",D50="",E50="",D50&lt;0,E50&lt;0),"À corriger","OK"))</f>
        <v/>
      </c>
      <c r="I50" s="31" t="n"/>
    </row>
    <row r="51">
      <c r="A51" s="30" t="n"/>
      <c r="B51" s="31" t="n"/>
      <c r="C51" s="32">
        <f>IF(B51="","",IFERROR(VLOOKUP(B51,'Paramètres'!$G$4:$H$12,2,FALSE),""))</f>
        <v/>
      </c>
      <c r="D51" s="33" t="n"/>
      <c r="E51" s="33" t="n"/>
      <c r="F51" s="34">
        <f>IF(OR(A51="",B51="",D51="",E51=""),"",IFERROR(IF(C51="Revenu",E51-D51,IF(C51="Dépense",D51-E51,"")),0))</f>
        <v/>
      </c>
      <c r="G51" s="35">
        <f>IF(OR(A51="",B51="",D51="",E51=""),"",IFERROR(F51/D51,0))</f>
        <v/>
      </c>
      <c r="H51" s="36">
        <f>IF(COUNTA(A51,B51,D51,E51,I51)=0,"",IF(OR(A51="",B51="",C51="",D51="",E51="",D51&lt;0,E51&lt;0),"À corriger","OK"))</f>
        <v/>
      </c>
      <c r="I51" s="31" t="n"/>
    </row>
    <row r="52">
      <c r="A52" s="30" t="n"/>
      <c r="B52" s="31" t="n"/>
      <c r="C52" s="32">
        <f>IF(B52="","",IFERROR(VLOOKUP(B52,'Paramètres'!$G$4:$H$12,2,FALSE),""))</f>
        <v/>
      </c>
      <c r="D52" s="33" t="n"/>
      <c r="E52" s="33" t="n"/>
      <c r="F52" s="34">
        <f>IF(OR(A52="",B52="",D52="",E52=""),"",IFERROR(IF(C52="Revenu",E52-D52,IF(C52="Dépense",D52-E52,"")),0))</f>
        <v/>
      </c>
      <c r="G52" s="35">
        <f>IF(OR(A52="",B52="",D52="",E52=""),"",IFERROR(F52/D52,0))</f>
        <v/>
      </c>
      <c r="H52" s="36">
        <f>IF(COUNTA(A52,B52,D52,E52,I52)=0,"",IF(OR(A52="",B52="",C52="",D52="",E52="",D52&lt;0,E52&lt;0),"À corriger","OK"))</f>
        <v/>
      </c>
      <c r="I52" s="31" t="n"/>
    </row>
    <row r="53">
      <c r="A53" s="30" t="n"/>
      <c r="B53" s="31" t="n"/>
      <c r="C53" s="32">
        <f>IF(B53="","",IFERROR(VLOOKUP(B53,'Paramètres'!$G$4:$H$12,2,FALSE),""))</f>
        <v/>
      </c>
      <c r="D53" s="33" t="n"/>
      <c r="E53" s="33" t="n"/>
      <c r="F53" s="34">
        <f>IF(OR(A53="",B53="",D53="",E53=""),"",IFERROR(IF(C53="Revenu",E53-D53,IF(C53="Dépense",D53-E53,"")),0))</f>
        <v/>
      </c>
      <c r="G53" s="35">
        <f>IF(OR(A53="",B53="",D53="",E53=""),"",IFERROR(F53/D53,0))</f>
        <v/>
      </c>
      <c r="H53" s="36">
        <f>IF(COUNTA(A53,B53,D53,E53,I53)=0,"",IF(OR(A53="",B53="",C53="",D53="",E53="",D53&lt;0,E53&lt;0),"À corriger","OK"))</f>
        <v/>
      </c>
      <c r="I53" s="31" t="n"/>
    </row>
    <row r="54">
      <c r="A54" s="30" t="n"/>
      <c r="B54" s="31" t="n"/>
      <c r="C54" s="32">
        <f>IF(B54="","",IFERROR(VLOOKUP(B54,'Paramètres'!$G$4:$H$12,2,FALSE),""))</f>
        <v/>
      </c>
      <c r="D54" s="33" t="n"/>
      <c r="E54" s="33" t="n"/>
      <c r="F54" s="34">
        <f>IF(OR(A54="",B54="",D54="",E54=""),"",IFERROR(IF(C54="Revenu",E54-D54,IF(C54="Dépense",D54-E54,"")),0))</f>
        <v/>
      </c>
      <c r="G54" s="35">
        <f>IF(OR(A54="",B54="",D54="",E54=""),"",IFERROR(F54/D54,0))</f>
        <v/>
      </c>
      <c r="H54" s="36">
        <f>IF(COUNTA(A54,B54,D54,E54,I54)=0,"",IF(OR(A54="",B54="",C54="",D54="",E54="",D54&lt;0,E54&lt;0),"À corriger","OK"))</f>
        <v/>
      </c>
      <c r="I54" s="31" t="n"/>
    </row>
    <row r="55">
      <c r="A55" s="30" t="n"/>
      <c r="B55" s="31" t="n"/>
      <c r="C55" s="32">
        <f>IF(B55="","",IFERROR(VLOOKUP(B55,'Paramètres'!$G$4:$H$12,2,FALSE),""))</f>
        <v/>
      </c>
      <c r="D55" s="33" t="n"/>
      <c r="E55" s="33" t="n"/>
      <c r="F55" s="34">
        <f>IF(OR(A55="",B55="",D55="",E55=""),"",IFERROR(IF(C55="Revenu",E55-D55,IF(C55="Dépense",D55-E55,"")),0))</f>
        <v/>
      </c>
      <c r="G55" s="35">
        <f>IF(OR(A55="",B55="",D55="",E55=""),"",IFERROR(F55/D55,0))</f>
        <v/>
      </c>
      <c r="H55" s="36">
        <f>IF(COUNTA(A55,B55,D55,E55,I55)=0,"",IF(OR(A55="",B55="",C55="",D55="",E55="",D55&lt;0,E55&lt;0),"À corriger","OK"))</f>
        <v/>
      </c>
      <c r="I55" s="31" t="n"/>
    </row>
    <row r="56">
      <c r="A56" s="30" t="n"/>
      <c r="B56" s="31" t="n"/>
      <c r="C56" s="32">
        <f>IF(B56="","",IFERROR(VLOOKUP(B56,'Paramètres'!$G$4:$H$12,2,FALSE),""))</f>
        <v/>
      </c>
      <c r="D56" s="33" t="n"/>
      <c r="E56" s="33" t="n"/>
      <c r="F56" s="34">
        <f>IF(OR(A56="",B56="",D56="",E56=""),"",IFERROR(IF(C56="Revenu",E56-D56,IF(C56="Dépense",D56-E56,"")),0))</f>
        <v/>
      </c>
      <c r="G56" s="35">
        <f>IF(OR(A56="",B56="",D56="",E56=""),"",IFERROR(F56/D56,0))</f>
        <v/>
      </c>
      <c r="H56" s="36">
        <f>IF(COUNTA(A56,B56,D56,E56,I56)=0,"",IF(OR(A56="",B56="",C56="",D56="",E56="",D56&lt;0,E56&lt;0),"À corriger","OK"))</f>
        <v/>
      </c>
      <c r="I56" s="31" t="n"/>
    </row>
    <row r="57">
      <c r="A57" s="30" t="n"/>
      <c r="B57" s="31" t="n"/>
      <c r="C57" s="32">
        <f>IF(B57="","",IFERROR(VLOOKUP(B57,'Paramètres'!$G$4:$H$12,2,FALSE),""))</f>
        <v/>
      </c>
      <c r="D57" s="33" t="n"/>
      <c r="E57" s="33" t="n"/>
      <c r="F57" s="34">
        <f>IF(OR(A57="",B57="",D57="",E57=""),"",IFERROR(IF(C57="Revenu",E57-D57,IF(C57="Dépense",D57-E57,"")),0))</f>
        <v/>
      </c>
      <c r="G57" s="35">
        <f>IF(OR(A57="",B57="",D57="",E57=""),"",IFERROR(F57/D57,0))</f>
        <v/>
      </c>
      <c r="H57" s="36">
        <f>IF(COUNTA(A57,B57,D57,E57,I57)=0,"",IF(OR(A57="",B57="",C57="",D57="",E57="",D57&lt;0,E57&lt;0),"À corriger","OK"))</f>
        <v/>
      </c>
      <c r="I57" s="31" t="n"/>
    </row>
    <row r="58">
      <c r="A58" s="30" t="n"/>
      <c r="B58" s="31" t="n"/>
      <c r="C58" s="32">
        <f>IF(B58="","",IFERROR(VLOOKUP(B58,'Paramètres'!$G$4:$H$12,2,FALSE),""))</f>
        <v/>
      </c>
      <c r="D58" s="33" t="n"/>
      <c r="E58" s="33" t="n"/>
      <c r="F58" s="34">
        <f>IF(OR(A58="",B58="",D58="",E58=""),"",IFERROR(IF(C58="Revenu",E58-D58,IF(C58="Dépense",D58-E58,"")),0))</f>
        <v/>
      </c>
      <c r="G58" s="35">
        <f>IF(OR(A58="",B58="",D58="",E58=""),"",IFERROR(F58/D58,0))</f>
        <v/>
      </c>
      <c r="H58" s="36">
        <f>IF(COUNTA(A58,B58,D58,E58,I58)=0,"",IF(OR(A58="",B58="",C58="",D58="",E58="",D58&lt;0,E58&lt;0),"À corriger","OK"))</f>
        <v/>
      </c>
      <c r="I58" s="31" t="n"/>
    </row>
    <row r="59">
      <c r="A59" s="30" t="n"/>
      <c r="B59" s="31" t="n"/>
      <c r="C59" s="32">
        <f>IF(B59="","",IFERROR(VLOOKUP(B59,'Paramètres'!$G$4:$H$12,2,FALSE),""))</f>
        <v/>
      </c>
      <c r="D59" s="33" t="n"/>
      <c r="E59" s="33" t="n"/>
      <c r="F59" s="34">
        <f>IF(OR(A59="",B59="",D59="",E59=""),"",IFERROR(IF(C59="Revenu",E59-D59,IF(C59="Dépense",D59-E59,"")),0))</f>
        <v/>
      </c>
      <c r="G59" s="35">
        <f>IF(OR(A59="",B59="",D59="",E59=""),"",IFERROR(F59/D59,0))</f>
        <v/>
      </c>
      <c r="H59" s="36">
        <f>IF(COUNTA(A59,B59,D59,E59,I59)=0,"",IF(OR(A59="",B59="",C59="",D59="",E59="",D59&lt;0,E59&lt;0),"À corriger","OK"))</f>
        <v/>
      </c>
      <c r="I59" s="31" t="n"/>
    </row>
    <row r="60">
      <c r="A60" s="30" t="n"/>
      <c r="B60" s="31" t="n"/>
      <c r="C60" s="32">
        <f>IF(B60="","",IFERROR(VLOOKUP(B60,'Paramètres'!$G$4:$H$12,2,FALSE),""))</f>
        <v/>
      </c>
      <c r="D60" s="33" t="n"/>
      <c r="E60" s="33" t="n"/>
      <c r="F60" s="34">
        <f>IF(OR(A60="",B60="",D60="",E60=""),"",IFERROR(IF(C60="Revenu",E60-D60,IF(C60="Dépense",D60-E60,"")),0))</f>
        <v/>
      </c>
      <c r="G60" s="35">
        <f>IF(OR(A60="",B60="",D60="",E60=""),"",IFERROR(F60/D60,0))</f>
        <v/>
      </c>
      <c r="H60" s="36">
        <f>IF(COUNTA(A60,B60,D60,E60,I60)=0,"",IF(OR(A60="",B60="",C60="",D60="",E60="",D60&lt;0,E60&lt;0),"À corriger","OK"))</f>
        <v/>
      </c>
      <c r="I60" s="31" t="n"/>
    </row>
    <row r="61">
      <c r="A61" s="30" t="n"/>
      <c r="B61" s="31" t="n"/>
      <c r="C61" s="32">
        <f>IF(B61="","",IFERROR(VLOOKUP(B61,'Paramètres'!$G$4:$H$12,2,FALSE),""))</f>
        <v/>
      </c>
      <c r="D61" s="33" t="n"/>
      <c r="E61" s="33" t="n"/>
      <c r="F61" s="34">
        <f>IF(OR(A61="",B61="",D61="",E61=""),"",IFERROR(IF(C61="Revenu",E61-D61,IF(C61="Dépense",D61-E61,"")),0))</f>
        <v/>
      </c>
      <c r="G61" s="35">
        <f>IF(OR(A61="",B61="",D61="",E61=""),"",IFERROR(F61/D61,0))</f>
        <v/>
      </c>
      <c r="H61" s="36">
        <f>IF(COUNTA(A61,B61,D61,E61,I61)=0,"",IF(OR(A61="",B61="",C61="",D61="",E61="",D61&lt;0,E61&lt;0),"À corriger","OK"))</f>
        <v/>
      </c>
      <c r="I61" s="31" t="n"/>
    </row>
    <row r="62">
      <c r="A62" s="30" t="n"/>
      <c r="B62" s="31" t="n"/>
      <c r="C62" s="32">
        <f>IF(B62="","",IFERROR(VLOOKUP(B62,'Paramètres'!$G$4:$H$12,2,FALSE),""))</f>
        <v/>
      </c>
      <c r="D62" s="33" t="n"/>
      <c r="E62" s="33" t="n"/>
      <c r="F62" s="34">
        <f>IF(OR(A62="",B62="",D62="",E62=""),"",IFERROR(IF(C62="Revenu",E62-D62,IF(C62="Dépense",D62-E62,"")),0))</f>
        <v/>
      </c>
      <c r="G62" s="35">
        <f>IF(OR(A62="",B62="",D62="",E62=""),"",IFERROR(F62/D62,0))</f>
        <v/>
      </c>
      <c r="H62" s="36">
        <f>IF(COUNTA(A62,B62,D62,E62,I62)=0,"",IF(OR(A62="",B62="",C62="",D62="",E62="",D62&lt;0,E62&lt;0),"À corriger","OK"))</f>
        <v/>
      </c>
      <c r="I62" s="31" t="n"/>
    </row>
    <row r="63">
      <c r="A63" s="30" t="n"/>
      <c r="B63" s="31" t="n"/>
      <c r="C63" s="32">
        <f>IF(B63="","",IFERROR(VLOOKUP(B63,'Paramètres'!$G$4:$H$12,2,FALSE),""))</f>
        <v/>
      </c>
      <c r="D63" s="33" t="n"/>
      <c r="E63" s="33" t="n"/>
      <c r="F63" s="34">
        <f>IF(OR(A63="",B63="",D63="",E63=""),"",IFERROR(IF(C63="Revenu",E63-D63,IF(C63="Dépense",D63-E63,"")),0))</f>
        <v/>
      </c>
      <c r="G63" s="35">
        <f>IF(OR(A63="",B63="",D63="",E63=""),"",IFERROR(F63/D63,0))</f>
        <v/>
      </c>
      <c r="H63" s="36">
        <f>IF(COUNTA(A63,B63,D63,E63,I63)=0,"",IF(OR(A63="",B63="",C63="",D63="",E63="",D63&lt;0,E63&lt;0),"À corriger","OK"))</f>
        <v/>
      </c>
      <c r="I63" s="31" t="n"/>
    </row>
    <row r="64">
      <c r="A64" s="30" t="n"/>
      <c r="B64" s="31" t="n"/>
      <c r="C64" s="32">
        <f>IF(B64="","",IFERROR(VLOOKUP(B64,'Paramètres'!$G$4:$H$12,2,FALSE),""))</f>
        <v/>
      </c>
      <c r="D64" s="33" t="n"/>
      <c r="E64" s="33" t="n"/>
      <c r="F64" s="34">
        <f>IF(OR(A64="",B64="",D64="",E64=""),"",IFERROR(IF(C64="Revenu",E64-D64,IF(C64="Dépense",D64-E64,"")),0))</f>
        <v/>
      </c>
      <c r="G64" s="35">
        <f>IF(OR(A64="",B64="",D64="",E64=""),"",IFERROR(F64/D64,0))</f>
        <v/>
      </c>
      <c r="H64" s="36">
        <f>IF(COUNTA(A64,B64,D64,E64,I64)=0,"",IF(OR(A64="",B64="",C64="",D64="",E64="",D64&lt;0,E64&lt;0),"À corriger","OK"))</f>
        <v/>
      </c>
      <c r="I64" s="31" t="n"/>
    </row>
    <row r="65">
      <c r="A65" s="30" t="n"/>
      <c r="B65" s="31" t="n"/>
      <c r="C65" s="32">
        <f>IF(B65="","",IFERROR(VLOOKUP(B65,'Paramètres'!$G$4:$H$12,2,FALSE),""))</f>
        <v/>
      </c>
      <c r="D65" s="33" t="n"/>
      <c r="E65" s="33" t="n"/>
      <c r="F65" s="34">
        <f>IF(OR(A65="",B65="",D65="",E65=""),"",IFERROR(IF(C65="Revenu",E65-D65,IF(C65="Dépense",D65-E65,"")),0))</f>
        <v/>
      </c>
      <c r="G65" s="35">
        <f>IF(OR(A65="",B65="",D65="",E65=""),"",IFERROR(F65/D65,0))</f>
        <v/>
      </c>
      <c r="H65" s="36">
        <f>IF(COUNTA(A65,B65,D65,E65,I65)=0,"",IF(OR(A65="",B65="",C65="",D65="",E65="",D65&lt;0,E65&lt;0),"À corriger","OK"))</f>
        <v/>
      </c>
      <c r="I65" s="31" t="n"/>
    </row>
    <row r="66">
      <c r="A66" s="30" t="n"/>
      <c r="B66" s="31" t="n"/>
      <c r="C66" s="32">
        <f>IF(B66="","",IFERROR(VLOOKUP(B66,'Paramètres'!$G$4:$H$12,2,FALSE),""))</f>
        <v/>
      </c>
      <c r="D66" s="33" t="n"/>
      <c r="E66" s="33" t="n"/>
      <c r="F66" s="34">
        <f>IF(OR(A66="",B66="",D66="",E66=""),"",IFERROR(IF(C66="Revenu",E66-D66,IF(C66="Dépense",D66-E66,"")),0))</f>
        <v/>
      </c>
      <c r="G66" s="35">
        <f>IF(OR(A66="",B66="",D66="",E66=""),"",IFERROR(F66/D66,0))</f>
        <v/>
      </c>
      <c r="H66" s="36">
        <f>IF(COUNTA(A66,B66,D66,E66,I66)=0,"",IF(OR(A66="",B66="",C66="",D66="",E66="",D66&lt;0,E66&lt;0),"À corriger","OK"))</f>
        <v/>
      </c>
      <c r="I66" s="31" t="n"/>
    </row>
    <row r="67">
      <c r="A67" s="30" t="n"/>
      <c r="B67" s="31" t="n"/>
      <c r="C67" s="32">
        <f>IF(B67="","",IFERROR(VLOOKUP(B67,'Paramètres'!$G$4:$H$12,2,FALSE),""))</f>
        <v/>
      </c>
      <c r="D67" s="33" t="n"/>
      <c r="E67" s="33" t="n"/>
      <c r="F67" s="34">
        <f>IF(OR(A67="",B67="",D67="",E67=""),"",IFERROR(IF(C67="Revenu",E67-D67,IF(C67="Dépense",D67-E67,"")),0))</f>
        <v/>
      </c>
      <c r="G67" s="35">
        <f>IF(OR(A67="",B67="",D67="",E67=""),"",IFERROR(F67/D67,0))</f>
        <v/>
      </c>
      <c r="H67" s="36">
        <f>IF(COUNTA(A67,B67,D67,E67,I67)=0,"",IF(OR(A67="",B67="",C67="",D67="",E67="",D67&lt;0,E67&lt;0),"À corriger","OK"))</f>
        <v/>
      </c>
      <c r="I67" s="31" t="n"/>
    </row>
    <row r="68">
      <c r="A68" s="30" t="n"/>
      <c r="B68" s="31" t="n"/>
      <c r="C68" s="32">
        <f>IF(B68="","",IFERROR(VLOOKUP(B68,'Paramètres'!$G$4:$H$12,2,FALSE),""))</f>
        <v/>
      </c>
      <c r="D68" s="33" t="n"/>
      <c r="E68" s="33" t="n"/>
      <c r="F68" s="34">
        <f>IF(OR(A68="",B68="",D68="",E68=""),"",IFERROR(IF(C68="Revenu",E68-D68,IF(C68="Dépense",D68-E68,"")),0))</f>
        <v/>
      </c>
      <c r="G68" s="35">
        <f>IF(OR(A68="",B68="",D68="",E68=""),"",IFERROR(F68/D68,0))</f>
        <v/>
      </c>
      <c r="H68" s="36">
        <f>IF(COUNTA(A68,B68,D68,E68,I68)=0,"",IF(OR(A68="",B68="",C68="",D68="",E68="",D68&lt;0,E68&lt;0),"À corriger","OK"))</f>
        <v/>
      </c>
      <c r="I68" s="31" t="n"/>
    </row>
    <row r="69">
      <c r="A69" s="30" t="n"/>
      <c r="B69" s="31" t="n"/>
      <c r="C69" s="32">
        <f>IF(B69="","",IFERROR(VLOOKUP(B69,'Paramètres'!$G$4:$H$12,2,FALSE),""))</f>
        <v/>
      </c>
      <c r="D69" s="33" t="n"/>
      <c r="E69" s="33" t="n"/>
      <c r="F69" s="34">
        <f>IF(OR(A69="",B69="",D69="",E69=""),"",IFERROR(IF(C69="Revenu",E69-D69,IF(C69="Dépense",D69-E69,"")),0))</f>
        <v/>
      </c>
      <c r="G69" s="35">
        <f>IF(OR(A69="",B69="",D69="",E69=""),"",IFERROR(F69/D69,0))</f>
        <v/>
      </c>
      <c r="H69" s="36">
        <f>IF(COUNTA(A69,B69,D69,E69,I69)=0,"",IF(OR(A69="",B69="",C69="",D69="",E69="",D69&lt;0,E69&lt;0),"À corriger","OK"))</f>
        <v/>
      </c>
      <c r="I69" s="31" t="n"/>
    </row>
    <row r="70">
      <c r="A70" s="30" t="n"/>
      <c r="B70" s="31" t="n"/>
      <c r="C70" s="32">
        <f>IF(B70="","",IFERROR(VLOOKUP(B70,'Paramètres'!$G$4:$H$12,2,FALSE),""))</f>
        <v/>
      </c>
      <c r="D70" s="33" t="n"/>
      <c r="E70" s="33" t="n"/>
      <c r="F70" s="34">
        <f>IF(OR(A70="",B70="",D70="",E70=""),"",IFERROR(IF(C70="Revenu",E70-D70,IF(C70="Dépense",D70-E70,"")),0))</f>
        <v/>
      </c>
      <c r="G70" s="35">
        <f>IF(OR(A70="",B70="",D70="",E70=""),"",IFERROR(F70/D70,0))</f>
        <v/>
      </c>
      <c r="H70" s="36">
        <f>IF(COUNTA(A70,B70,D70,E70,I70)=0,"",IF(OR(A70="",B70="",C70="",D70="",E70="",D70&lt;0,E70&lt;0),"À corriger","OK"))</f>
        <v/>
      </c>
      <c r="I70" s="31" t="n"/>
    </row>
    <row r="71">
      <c r="A71" s="30" t="n"/>
      <c r="B71" s="31" t="n"/>
      <c r="C71" s="32">
        <f>IF(B71="","",IFERROR(VLOOKUP(B71,'Paramètres'!$G$4:$H$12,2,FALSE),""))</f>
        <v/>
      </c>
      <c r="D71" s="33" t="n"/>
      <c r="E71" s="33" t="n"/>
      <c r="F71" s="34">
        <f>IF(OR(A71="",B71="",D71="",E71=""),"",IFERROR(IF(C71="Revenu",E71-D71,IF(C71="Dépense",D71-E71,"")),0))</f>
        <v/>
      </c>
      <c r="G71" s="35">
        <f>IF(OR(A71="",B71="",D71="",E71=""),"",IFERROR(F71/D71,0))</f>
        <v/>
      </c>
      <c r="H71" s="36">
        <f>IF(COUNTA(A71,B71,D71,E71,I71)=0,"",IF(OR(A71="",B71="",C71="",D71="",E71="",D71&lt;0,E71&lt;0),"À corriger","OK"))</f>
        <v/>
      </c>
      <c r="I71" s="31" t="n"/>
    </row>
    <row r="72">
      <c r="A72" s="30" t="n"/>
      <c r="B72" s="31" t="n"/>
      <c r="C72" s="32">
        <f>IF(B72="","",IFERROR(VLOOKUP(B72,'Paramètres'!$G$4:$H$12,2,FALSE),""))</f>
        <v/>
      </c>
      <c r="D72" s="33" t="n"/>
      <c r="E72" s="33" t="n"/>
      <c r="F72" s="34">
        <f>IF(OR(A72="",B72="",D72="",E72=""),"",IFERROR(IF(C72="Revenu",E72-D72,IF(C72="Dépense",D72-E72,"")),0))</f>
        <v/>
      </c>
      <c r="G72" s="35">
        <f>IF(OR(A72="",B72="",D72="",E72=""),"",IFERROR(F72/D72,0))</f>
        <v/>
      </c>
      <c r="H72" s="36">
        <f>IF(COUNTA(A72,B72,D72,E72,I72)=0,"",IF(OR(A72="",B72="",C72="",D72="",E72="",D72&lt;0,E72&lt;0),"À corriger","OK"))</f>
        <v/>
      </c>
      <c r="I72" s="31" t="n"/>
    </row>
    <row r="73">
      <c r="A73" s="30" t="n"/>
      <c r="B73" s="31" t="n"/>
      <c r="C73" s="32">
        <f>IF(B73="","",IFERROR(VLOOKUP(B73,'Paramètres'!$G$4:$H$12,2,FALSE),""))</f>
        <v/>
      </c>
      <c r="D73" s="33" t="n"/>
      <c r="E73" s="33" t="n"/>
      <c r="F73" s="34">
        <f>IF(OR(A73="",B73="",D73="",E73=""),"",IFERROR(IF(C73="Revenu",E73-D73,IF(C73="Dépense",D73-E73,"")),0))</f>
        <v/>
      </c>
      <c r="G73" s="35">
        <f>IF(OR(A73="",B73="",D73="",E73=""),"",IFERROR(F73/D73,0))</f>
        <v/>
      </c>
      <c r="H73" s="36">
        <f>IF(COUNTA(A73,B73,D73,E73,I73)=0,"",IF(OR(A73="",B73="",C73="",D73="",E73="",D73&lt;0,E73&lt;0),"À corriger","OK"))</f>
        <v/>
      </c>
      <c r="I73" s="31" t="n"/>
    </row>
    <row r="74">
      <c r="A74" s="30" t="n"/>
      <c r="B74" s="31" t="n"/>
      <c r="C74" s="32">
        <f>IF(B74="","",IFERROR(VLOOKUP(B74,'Paramètres'!$G$4:$H$12,2,FALSE),""))</f>
        <v/>
      </c>
      <c r="D74" s="33" t="n"/>
      <c r="E74" s="33" t="n"/>
      <c r="F74" s="34">
        <f>IF(OR(A74="",B74="",D74="",E74=""),"",IFERROR(IF(C74="Revenu",E74-D74,IF(C74="Dépense",D74-E74,"")),0))</f>
        <v/>
      </c>
      <c r="G74" s="35">
        <f>IF(OR(A74="",B74="",D74="",E74=""),"",IFERROR(F74/D74,0))</f>
        <v/>
      </c>
      <c r="H74" s="36">
        <f>IF(COUNTA(A74,B74,D74,E74,I74)=0,"",IF(OR(A74="",B74="",C74="",D74="",E74="",D74&lt;0,E74&lt;0),"À corriger","OK"))</f>
        <v/>
      </c>
      <c r="I74" s="31" t="n"/>
    </row>
    <row r="75">
      <c r="A75" s="30" t="n"/>
      <c r="B75" s="31" t="n"/>
      <c r="C75" s="32">
        <f>IF(B75="","",IFERROR(VLOOKUP(B75,'Paramètres'!$G$4:$H$12,2,FALSE),""))</f>
        <v/>
      </c>
      <c r="D75" s="33" t="n"/>
      <c r="E75" s="33" t="n"/>
      <c r="F75" s="34">
        <f>IF(OR(A75="",B75="",D75="",E75=""),"",IFERROR(IF(C75="Revenu",E75-D75,IF(C75="Dépense",D75-E75,"")),0))</f>
        <v/>
      </c>
      <c r="G75" s="35">
        <f>IF(OR(A75="",B75="",D75="",E75=""),"",IFERROR(F75/D75,0))</f>
        <v/>
      </c>
      <c r="H75" s="36">
        <f>IF(COUNTA(A75,B75,D75,E75,I75)=0,"",IF(OR(A75="",B75="",C75="",D75="",E75="",D75&lt;0,E75&lt;0),"À corriger","OK"))</f>
        <v/>
      </c>
      <c r="I75" s="31" t="n"/>
    </row>
    <row r="76">
      <c r="A76" s="30" t="n"/>
      <c r="B76" s="31" t="n"/>
      <c r="C76" s="32">
        <f>IF(B76="","",IFERROR(VLOOKUP(B76,'Paramètres'!$G$4:$H$12,2,FALSE),""))</f>
        <v/>
      </c>
      <c r="D76" s="33" t="n"/>
      <c r="E76" s="33" t="n"/>
      <c r="F76" s="34">
        <f>IF(OR(A76="",B76="",D76="",E76=""),"",IFERROR(IF(C76="Revenu",E76-D76,IF(C76="Dépense",D76-E76,"")),0))</f>
        <v/>
      </c>
      <c r="G76" s="35">
        <f>IF(OR(A76="",B76="",D76="",E76=""),"",IFERROR(F76/D76,0))</f>
        <v/>
      </c>
      <c r="H76" s="36">
        <f>IF(COUNTA(A76,B76,D76,E76,I76)=0,"",IF(OR(A76="",B76="",C76="",D76="",E76="",D76&lt;0,E76&lt;0),"À corriger","OK"))</f>
        <v/>
      </c>
      <c r="I76" s="31" t="n"/>
    </row>
    <row r="77">
      <c r="A77" s="30" t="n"/>
      <c r="B77" s="31" t="n"/>
      <c r="C77" s="32">
        <f>IF(B77="","",IFERROR(VLOOKUP(B77,'Paramètres'!$G$4:$H$12,2,FALSE),""))</f>
        <v/>
      </c>
      <c r="D77" s="33" t="n"/>
      <c r="E77" s="33" t="n"/>
      <c r="F77" s="34">
        <f>IF(OR(A77="",B77="",D77="",E77=""),"",IFERROR(IF(C77="Revenu",E77-D77,IF(C77="Dépense",D77-E77,"")),0))</f>
        <v/>
      </c>
      <c r="G77" s="35">
        <f>IF(OR(A77="",B77="",D77="",E77=""),"",IFERROR(F77/D77,0))</f>
        <v/>
      </c>
      <c r="H77" s="36">
        <f>IF(COUNTA(A77,B77,D77,E77,I77)=0,"",IF(OR(A77="",B77="",C77="",D77="",E77="",D77&lt;0,E77&lt;0),"À corriger","OK"))</f>
        <v/>
      </c>
      <c r="I77" s="31" t="n"/>
    </row>
    <row r="78">
      <c r="A78" s="30" t="n"/>
      <c r="B78" s="31" t="n"/>
      <c r="C78" s="32">
        <f>IF(B78="","",IFERROR(VLOOKUP(B78,'Paramètres'!$G$4:$H$12,2,FALSE),""))</f>
        <v/>
      </c>
      <c r="D78" s="33" t="n"/>
      <c r="E78" s="33" t="n"/>
      <c r="F78" s="34">
        <f>IF(OR(A78="",B78="",D78="",E78=""),"",IFERROR(IF(C78="Revenu",E78-D78,IF(C78="Dépense",D78-E78,"")),0))</f>
        <v/>
      </c>
      <c r="G78" s="35">
        <f>IF(OR(A78="",B78="",D78="",E78=""),"",IFERROR(F78/D78,0))</f>
        <v/>
      </c>
      <c r="H78" s="36">
        <f>IF(COUNTA(A78,B78,D78,E78,I78)=0,"",IF(OR(A78="",B78="",C78="",D78="",E78="",D78&lt;0,E78&lt;0),"À corriger","OK"))</f>
        <v/>
      </c>
      <c r="I78" s="31" t="n"/>
    </row>
    <row r="79">
      <c r="A79" s="30" t="n"/>
      <c r="B79" s="31" t="n"/>
      <c r="C79" s="32">
        <f>IF(B79="","",IFERROR(VLOOKUP(B79,'Paramètres'!$G$4:$H$12,2,FALSE),""))</f>
        <v/>
      </c>
      <c r="D79" s="33" t="n"/>
      <c r="E79" s="33" t="n"/>
      <c r="F79" s="34">
        <f>IF(OR(A79="",B79="",D79="",E79=""),"",IFERROR(IF(C79="Revenu",E79-D79,IF(C79="Dépense",D79-E79,"")),0))</f>
        <v/>
      </c>
      <c r="G79" s="35">
        <f>IF(OR(A79="",B79="",D79="",E79=""),"",IFERROR(F79/D79,0))</f>
        <v/>
      </c>
      <c r="H79" s="36">
        <f>IF(COUNTA(A79,B79,D79,E79,I79)=0,"",IF(OR(A79="",B79="",C79="",D79="",E79="",D79&lt;0,E79&lt;0),"À corriger","OK"))</f>
        <v/>
      </c>
      <c r="I79" s="31" t="n"/>
    </row>
    <row r="80">
      <c r="A80" s="30" t="n"/>
      <c r="B80" s="31" t="n"/>
      <c r="C80" s="32">
        <f>IF(B80="","",IFERROR(VLOOKUP(B80,'Paramètres'!$G$4:$H$12,2,FALSE),""))</f>
        <v/>
      </c>
      <c r="D80" s="33" t="n"/>
      <c r="E80" s="33" t="n"/>
      <c r="F80" s="34">
        <f>IF(OR(A80="",B80="",D80="",E80=""),"",IFERROR(IF(C80="Revenu",E80-D80,IF(C80="Dépense",D80-E80,"")),0))</f>
        <v/>
      </c>
      <c r="G80" s="35">
        <f>IF(OR(A80="",B80="",D80="",E80=""),"",IFERROR(F80/D80,0))</f>
        <v/>
      </c>
      <c r="H80" s="36">
        <f>IF(COUNTA(A80,B80,D80,E80,I80)=0,"",IF(OR(A80="",B80="",C80="",D80="",E80="",D80&lt;0,E80&lt;0),"À corriger","OK"))</f>
        <v/>
      </c>
      <c r="I80" s="31" t="n"/>
    </row>
    <row r="81">
      <c r="A81" s="30" t="n"/>
      <c r="B81" s="31" t="n"/>
      <c r="C81" s="32">
        <f>IF(B81="","",IFERROR(VLOOKUP(B81,'Paramètres'!$G$4:$H$12,2,FALSE),""))</f>
        <v/>
      </c>
      <c r="D81" s="33" t="n"/>
      <c r="E81" s="33" t="n"/>
      <c r="F81" s="34">
        <f>IF(OR(A81="",B81="",D81="",E81=""),"",IFERROR(IF(C81="Revenu",E81-D81,IF(C81="Dépense",D81-E81,"")),0))</f>
        <v/>
      </c>
      <c r="G81" s="35">
        <f>IF(OR(A81="",B81="",D81="",E81=""),"",IFERROR(F81/D81,0))</f>
        <v/>
      </c>
      <c r="H81" s="36">
        <f>IF(COUNTA(A81,B81,D81,E81,I81)=0,"",IF(OR(A81="",B81="",C81="",D81="",E81="",D81&lt;0,E81&lt;0),"À corriger","OK"))</f>
        <v/>
      </c>
      <c r="I81" s="31" t="n"/>
    </row>
    <row r="82">
      <c r="A82" s="30" t="n"/>
      <c r="B82" s="31" t="n"/>
      <c r="C82" s="32">
        <f>IF(B82="","",IFERROR(VLOOKUP(B82,'Paramètres'!$G$4:$H$12,2,FALSE),""))</f>
        <v/>
      </c>
      <c r="D82" s="33" t="n"/>
      <c r="E82" s="33" t="n"/>
      <c r="F82" s="34">
        <f>IF(OR(A82="",B82="",D82="",E82=""),"",IFERROR(IF(C82="Revenu",E82-D82,IF(C82="Dépense",D82-E82,"")),0))</f>
        <v/>
      </c>
      <c r="G82" s="35">
        <f>IF(OR(A82="",B82="",D82="",E82=""),"",IFERROR(F82/D82,0))</f>
        <v/>
      </c>
      <c r="H82" s="36">
        <f>IF(COUNTA(A82,B82,D82,E82,I82)=0,"",IF(OR(A82="",B82="",C82="",D82="",E82="",D82&lt;0,E82&lt;0),"À corriger","OK"))</f>
        <v/>
      </c>
      <c r="I82" s="31" t="n"/>
    </row>
    <row r="83">
      <c r="A83" s="30" t="n"/>
      <c r="B83" s="31" t="n"/>
      <c r="C83" s="32">
        <f>IF(B83="","",IFERROR(VLOOKUP(B83,'Paramètres'!$G$4:$H$12,2,FALSE),""))</f>
        <v/>
      </c>
      <c r="D83" s="33" t="n"/>
      <c r="E83" s="33" t="n"/>
      <c r="F83" s="34">
        <f>IF(OR(A83="",B83="",D83="",E83=""),"",IFERROR(IF(C83="Revenu",E83-D83,IF(C83="Dépense",D83-E83,"")),0))</f>
        <v/>
      </c>
      <c r="G83" s="35">
        <f>IF(OR(A83="",B83="",D83="",E83=""),"",IFERROR(F83/D83,0))</f>
        <v/>
      </c>
      <c r="H83" s="36">
        <f>IF(COUNTA(A83,B83,D83,E83,I83)=0,"",IF(OR(A83="",B83="",C83="",D83="",E83="",D83&lt;0,E83&lt;0),"À corriger","OK"))</f>
        <v/>
      </c>
      <c r="I83" s="31" t="n"/>
    </row>
    <row r="84">
      <c r="A84" s="30" t="n"/>
      <c r="B84" s="31" t="n"/>
      <c r="C84" s="32">
        <f>IF(B84="","",IFERROR(VLOOKUP(B84,'Paramètres'!$G$4:$H$12,2,FALSE),""))</f>
        <v/>
      </c>
      <c r="D84" s="33" t="n"/>
      <c r="E84" s="33" t="n"/>
      <c r="F84" s="34">
        <f>IF(OR(A84="",B84="",D84="",E84=""),"",IFERROR(IF(C84="Revenu",E84-D84,IF(C84="Dépense",D84-E84,"")),0))</f>
        <v/>
      </c>
      <c r="G84" s="35">
        <f>IF(OR(A84="",B84="",D84="",E84=""),"",IFERROR(F84/D84,0))</f>
        <v/>
      </c>
      <c r="H84" s="36">
        <f>IF(COUNTA(A84,B84,D84,E84,I84)=0,"",IF(OR(A84="",B84="",C84="",D84="",E84="",D84&lt;0,E84&lt;0),"À corriger","OK"))</f>
        <v/>
      </c>
      <c r="I84" s="31" t="n"/>
    </row>
    <row r="85">
      <c r="A85" s="30" t="n"/>
      <c r="B85" s="31" t="n"/>
      <c r="C85" s="32">
        <f>IF(B85="","",IFERROR(VLOOKUP(B85,'Paramètres'!$G$4:$H$12,2,FALSE),""))</f>
        <v/>
      </c>
      <c r="D85" s="33" t="n"/>
      <c r="E85" s="33" t="n"/>
      <c r="F85" s="34">
        <f>IF(OR(A85="",B85="",D85="",E85=""),"",IFERROR(IF(C85="Revenu",E85-D85,IF(C85="Dépense",D85-E85,"")),0))</f>
        <v/>
      </c>
      <c r="G85" s="35">
        <f>IF(OR(A85="",B85="",D85="",E85=""),"",IFERROR(F85/D85,0))</f>
        <v/>
      </c>
      <c r="H85" s="36">
        <f>IF(COUNTA(A85,B85,D85,E85,I85)=0,"",IF(OR(A85="",B85="",C85="",D85="",E85="",D85&lt;0,E85&lt;0),"À corriger","OK"))</f>
        <v/>
      </c>
      <c r="I85" s="31" t="n"/>
    </row>
    <row r="86">
      <c r="A86" s="30" t="n"/>
      <c r="B86" s="31" t="n"/>
      <c r="C86" s="32">
        <f>IF(B86="","",IFERROR(VLOOKUP(B86,'Paramètres'!$G$4:$H$12,2,FALSE),""))</f>
        <v/>
      </c>
      <c r="D86" s="33" t="n"/>
      <c r="E86" s="33" t="n"/>
      <c r="F86" s="34">
        <f>IF(OR(A86="",B86="",D86="",E86=""),"",IFERROR(IF(C86="Revenu",E86-D86,IF(C86="Dépense",D86-E86,"")),0))</f>
        <v/>
      </c>
      <c r="G86" s="35">
        <f>IF(OR(A86="",B86="",D86="",E86=""),"",IFERROR(F86/D86,0))</f>
        <v/>
      </c>
      <c r="H86" s="36">
        <f>IF(COUNTA(A86,B86,D86,E86,I86)=0,"",IF(OR(A86="",B86="",C86="",D86="",E86="",D86&lt;0,E86&lt;0),"À corriger","OK"))</f>
        <v/>
      </c>
      <c r="I86" s="31" t="n"/>
    </row>
    <row r="87">
      <c r="A87" s="30" t="n"/>
      <c r="B87" s="31" t="n"/>
      <c r="C87" s="32">
        <f>IF(B87="","",IFERROR(VLOOKUP(B87,'Paramètres'!$G$4:$H$12,2,FALSE),""))</f>
        <v/>
      </c>
      <c r="D87" s="33" t="n"/>
      <c r="E87" s="33" t="n"/>
      <c r="F87" s="34">
        <f>IF(OR(A87="",B87="",D87="",E87=""),"",IFERROR(IF(C87="Revenu",E87-D87,IF(C87="Dépense",D87-E87,"")),0))</f>
        <v/>
      </c>
      <c r="G87" s="35">
        <f>IF(OR(A87="",B87="",D87="",E87=""),"",IFERROR(F87/D87,0))</f>
        <v/>
      </c>
      <c r="H87" s="36">
        <f>IF(COUNTA(A87,B87,D87,E87,I87)=0,"",IF(OR(A87="",B87="",C87="",D87="",E87="",D87&lt;0,E87&lt;0),"À corriger","OK"))</f>
        <v/>
      </c>
      <c r="I87" s="31" t="n"/>
    </row>
    <row r="88">
      <c r="A88" s="30" t="n"/>
      <c r="B88" s="31" t="n"/>
      <c r="C88" s="32">
        <f>IF(B88="","",IFERROR(VLOOKUP(B88,'Paramètres'!$G$4:$H$12,2,FALSE),""))</f>
        <v/>
      </c>
      <c r="D88" s="33" t="n"/>
      <c r="E88" s="33" t="n"/>
      <c r="F88" s="34">
        <f>IF(OR(A88="",B88="",D88="",E88=""),"",IFERROR(IF(C88="Revenu",E88-D88,IF(C88="Dépense",D88-E88,"")),0))</f>
        <v/>
      </c>
      <c r="G88" s="35">
        <f>IF(OR(A88="",B88="",D88="",E88=""),"",IFERROR(F88/D88,0))</f>
        <v/>
      </c>
      <c r="H88" s="36">
        <f>IF(COUNTA(A88,B88,D88,E88,I88)=0,"",IF(OR(A88="",B88="",C88="",D88="",E88="",D88&lt;0,E88&lt;0),"À corriger","OK"))</f>
        <v/>
      </c>
      <c r="I88" s="31" t="n"/>
    </row>
    <row r="89">
      <c r="A89" s="30" t="n"/>
      <c r="B89" s="31" t="n"/>
      <c r="C89" s="32">
        <f>IF(B89="","",IFERROR(VLOOKUP(B89,'Paramètres'!$G$4:$H$12,2,FALSE),""))</f>
        <v/>
      </c>
      <c r="D89" s="33" t="n"/>
      <c r="E89" s="33" t="n"/>
      <c r="F89" s="34">
        <f>IF(OR(A89="",B89="",D89="",E89=""),"",IFERROR(IF(C89="Revenu",E89-D89,IF(C89="Dépense",D89-E89,"")),0))</f>
        <v/>
      </c>
      <c r="G89" s="35">
        <f>IF(OR(A89="",B89="",D89="",E89=""),"",IFERROR(F89/D89,0))</f>
        <v/>
      </c>
      <c r="H89" s="36">
        <f>IF(COUNTA(A89,B89,D89,E89,I89)=0,"",IF(OR(A89="",B89="",C89="",D89="",E89="",D89&lt;0,E89&lt;0),"À corriger","OK"))</f>
        <v/>
      </c>
      <c r="I89" s="31" t="n"/>
    </row>
    <row r="90">
      <c r="A90" s="30" t="n"/>
      <c r="B90" s="31" t="n"/>
      <c r="C90" s="32">
        <f>IF(B90="","",IFERROR(VLOOKUP(B90,'Paramètres'!$G$4:$H$12,2,FALSE),""))</f>
        <v/>
      </c>
      <c r="D90" s="33" t="n"/>
      <c r="E90" s="33" t="n"/>
      <c r="F90" s="34">
        <f>IF(OR(A90="",B90="",D90="",E90=""),"",IFERROR(IF(C90="Revenu",E90-D90,IF(C90="Dépense",D90-E90,"")),0))</f>
        <v/>
      </c>
      <c r="G90" s="35">
        <f>IF(OR(A90="",B90="",D90="",E90=""),"",IFERROR(F90/D90,0))</f>
        <v/>
      </c>
      <c r="H90" s="36">
        <f>IF(COUNTA(A90,B90,D90,E90,I90)=0,"",IF(OR(A90="",B90="",C90="",D90="",E90="",D90&lt;0,E90&lt;0),"À corriger","OK"))</f>
        <v/>
      </c>
      <c r="I90" s="31" t="n"/>
    </row>
    <row r="91">
      <c r="A91" s="30" t="n"/>
      <c r="B91" s="31" t="n"/>
      <c r="C91" s="32">
        <f>IF(B91="","",IFERROR(VLOOKUP(B91,'Paramètres'!$G$4:$H$12,2,FALSE),""))</f>
        <v/>
      </c>
      <c r="D91" s="33" t="n"/>
      <c r="E91" s="33" t="n"/>
      <c r="F91" s="34">
        <f>IF(OR(A91="",B91="",D91="",E91=""),"",IFERROR(IF(C91="Revenu",E91-D91,IF(C91="Dépense",D91-E91,"")),0))</f>
        <v/>
      </c>
      <c r="G91" s="35">
        <f>IF(OR(A91="",B91="",D91="",E91=""),"",IFERROR(F91/D91,0))</f>
        <v/>
      </c>
      <c r="H91" s="36">
        <f>IF(COUNTA(A91,B91,D91,E91,I91)=0,"",IF(OR(A91="",B91="",C91="",D91="",E91="",D91&lt;0,E91&lt;0),"À corriger","OK"))</f>
        <v/>
      </c>
      <c r="I91" s="31" t="n"/>
    </row>
    <row r="92">
      <c r="A92" s="30" t="n"/>
      <c r="B92" s="31" t="n"/>
      <c r="C92" s="32">
        <f>IF(B92="","",IFERROR(VLOOKUP(B92,'Paramètres'!$G$4:$H$12,2,FALSE),""))</f>
        <v/>
      </c>
      <c r="D92" s="33" t="n"/>
      <c r="E92" s="33" t="n"/>
      <c r="F92" s="34">
        <f>IF(OR(A92="",B92="",D92="",E92=""),"",IFERROR(IF(C92="Revenu",E92-D92,IF(C92="Dépense",D92-E92,"")),0))</f>
        <v/>
      </c>
      <c r="G92" s="35">
        <f>IF(OR(A92="",B92="",D92="",E92=""),"",IFERROR(F92/D92,0))</f>
        <v/>
      </c>
      <c r="H92" s="36">
        <f>IF(COUNTA(A92,B92,D92,E92,I92)=0,"",IF(OR(A92="",B92="",C92="",D92="",E92="",D92&lt;0,E92&lt;0),"À corriger","OK"))</f>
        <v/>
      </c>
      <c r="I92" s="31" t="n"/>
    </row>
    <row r="93">
      <c r="A93" s="30" t="n"/>
      <c r="B93" s="31" t="n"/>
      <c r="C93" s="32">
        <f>IF(B93="","",IFERROR(VLOOKUP(B93,'Paramètres'!$G$4:$H$12,2,FALSE),""))</f>
        <v/>
      </c>
      <c r="D93" s="33" t="n"/>
      <c r="E93" s="33" t="n"/>
      <c r="F93" s="34">
        <f>IF(OR(A93="",B93="",D93="",E93=""),"",IFERROR(IF(C93="Revenu",E93-D93,IF(C93="Dépense",D93-E93,"")),0))</f>
        <v/>
      </c>
      <c r="G93" s="35">
        <f>IF(OR(A93="",B93="",D93="",E93=""),"",IFERROR(F93/D93,0))</f>
        <v/>
      </c>
      <c r="H93" s="36">
        <f>IF(COUNTA(A93,B93,D93,E93,I93)=0,"",IF(OR(A93="",B93="",C93="",D93="",E93="",D93&lt;0,E93&lt;0),"À corriger","OK"))</f>
        <v/>
      </c>
      <c r="I93" s="31" t="n"/>
    </row>
    <row r="94">
      <c r="A94" s="30" t="n"/>
      <c r="B94" s="31" t="n"/>
      <c r="C94" s="32">
        <f>IF(B94="","",IFERROR(VLOOKUP(B94,'Paramètres'!$G$4:$H$12,2,FALSE),""))</f>
        <v/>
      </c>
      <c r="D94" s="33" t="n"/>
      <c r="E94" s="33" t="n"/>
      <c r="F94" s="34">
        <f>IF(OR(A94="",B94="",D94="",E94=""),"",IFERROR(IF(C94="Revenu",E94-D94,IF(C94="Dépense",D94-E94,"")),0))</f>
        <v/>
      </c>
      <c r="G94" s="35">
        <f>IF(OR(A94="",B94="",D94="",E94=""),"",IFERROR(F94/D94,0))</f>
        <v/>
      </c>
      <c r="H94" s="36">
        <f>IF(COUNTA(A94,B94,D94,E94,I94)=0,"",IF(OR(A94="",B94="",C94="",D94="",E94="",D94&lt;0,E94&lt;0),"À corriger","OK"))</f>
        <v/>
      </c>
      <c r="I94" s="31" t="n"/>
    </row>
    <row r="95">
      <c r="A95" s="30" t="n"/>
      <c r="B95" s="31" t="n"/>
      <c r="C95" s="32">
        <f>IF(B95="","",IFERROR(VLOOKUP(B95,'Paramètres'!$G$4:$H$12,2,FALSE),""))</f>
        <v/>
      </c>
      <c r="D95" s="33" t="n"/>
      <c r="E95" s="33" t="n"/>
      <c r="F95" s="34">
        <f>IF(OR(A95="",B95="",D95="",E95=""),"",IFERROR(IF(C95="Revenu",E95-D95,IF(C95="Dépense",D95-E95,"")),0))</f>
        <v/>
      </c>
      <c r="G95" s="35">
        <f>IF(OR(A95="",B95="",D95="",E95=""),"",IFERROR(F95/D95,0))</f>
        <v/>
      </c>
      <c r="H95" s="36">
        <f>IF(COUNTA(A95,B95,D95,E95,I95)=0,"",IF(OR(A95="",B95="",C95="",D95="",E95="",D95&lt;0,E95&lt;0),"À corriger","OK"))</f>
        <v/>
      </c>
      <c r="I95" s="31" t="n"/>
    </row>
    <row r="96">
      <c r="A96" s="30" t="n"/>
      <c r="B96" s="31" t="n"/>
      <c r="C96" s="32">
        <f>IF(B96="","",IFERROR(VLOOKUP(B96,'Paramètres'!$G$4:$H$12,2,FALSE),""))</f>
        <v/>
      </c>
      <c r="D96" s="33" t="n"/>
      <c r="E96" s="33" t="n"/>
      <c r="F96" s="34">
        <f>IF(OR(A96="",B96="",D96="",E96=""),"",IFERROR(IF(C96="Revenu",E96-D96,IF(C96="Dépense",D96-E96,"")),0))</f>
        <v/>
      </c>
      <c r="G96" s="35">
        <f>IF(OR(A96="",B96="",D96="",E96=""),"",IFERROR(F96/D96,0))</f>
        <v/>
      </c>
      <c r="H96" s="36">
        <f>IF(COUNTA(A96,B96,D96,E96,I96)=0,"",IF(OR(A96="",B96="",C96="",D96="",E96="",D96&lt;0,E96&lt;0),"À corriger","OK"))</f>
        <v/>
      </c>
      <c r="I96" s="31" t="n"/>
    </row>
    <row r="97">
      <c r="A97" s="30" t="n"/>
      <c r="B97" s="31" t="n"/>
      <c r="C97" s="32">
        <f>IF(B97="","",IFERROR(VLOOKUP(B97,'Paramètres'!$G$4:$H$12,2,FALSE),""))</f>
        <v/>
      </c>
      <c r="D97" s="33" t="n"/>
      <c r="E97" s="33" t="n"/>
      <c r="F97" s="34">
        <f>IF(OR(A97="",B97="",D97="",E97=""),"",IFERROR(IF(C97="Revenu",E97-D97,IF(C97="Dépense",D97-E97,"")),0))</f>
        <v/>
      </c>
      <c r="G97" s="35">
        <f>IF(OR(A97="",B97="",D97="",E97=""),"",IFERROR(F97/D97,0))</f>
        <v/>
      </c>
      <c r="H97" s="36">
        <f>IF(COUNTA(A97,B97,D97,E97,I97)=0,"",IF(OR(A97="",B97="",C97="",D97="",E97="",D97&lt;0,E97&lt;0),"À corriger","OK"))</f>
        <v/>
      </c>
      <c r="I97" s="31" t="n"/>
    </row>
    <row r="98">
      <c r="A98" s="30" t="n"/>
      <c r="B98" s="31" t="n"/>
      <c r="C98" s="32">
        <f>IF(B98="","",IFERROR(VLOOKUP(B98,'Paramètres'!$G$4:$H$12,2,FALSE),""))</f>
        <v/>
      </c>
      <c r="D98" s="33" t="n"/>
      <c r="E98" s="33" t="n"/>
      <c r="F98" s="34">
        <f>IF(OR(A98="",B98="",D98="",E98=""),"",IFERROR(IF(C98="Revenu",E98-D98,IF(C98="Dépense",D98-E98,"")),0))</f>
        <v/>
      </c>
      <c r="G98" s="35">
        <f>IF(OR(A98="",B98="",D98="",E98=""),"",IFERROR(F98/D98,0))</f>
        <v/>
      </c>
      <c r="H98" s="36">
        <f>IF(COUNTA(A98,B98,D98,E98,I98)=0,"",IF(OR(A98="",B98="",C98="",D98="",E98="",D98&lt;0,E98&lt;0),"À corriger","OK"))</f>
        <v/>
      </c>
      <c r="I98" s="31" t="n"/>
    </row>
    <row r="99">
      <c r="A99" s="30" t="n"/>
      <c r="B99" s="31" t="n"/>
      <c r="C99" s="32">
        <f>IF(B99="","",IFERROR(VLOOKUP(B99,'Paramètres'!$G$4:$H$12,2,FALSE),""))</f>
        <v/>
      </c>
      <c r="D99" s="33" t="n"/>
      <c r="E99" s="33" t="n"/>
      <c r="F99" s="34">
        <f>IF(OR(A99="",B99="",D99="",E99=""),"",IFERROR(IF(C99="Revenu",E99-D99,IF(C99="Dépense",D99-E99,"")),0))</f>
        <v/>
      </c>
      <c r="G99" s="35">
        <f>IF(OR(A99="",B99="",D99="",E99=""),"",IFERROR(F99/D99,0))</f>
        <v/>
      </c>
      <c r="H99" s="36">
        <f>IF(COUNTA(A99,B99,D99,E99,I99)=0,"",IF(OR(A99="",B99="",C99="",D99="",E99="",D99&lt;0,E99&lt;0),"À corriger","OK"))</f>
        <v/>
      </c>
      <c r="I99" s="31" t="n"/>
    </row>
    <row r="100">
      <c r="A100" s="30" t="n"/>
      <c r="B100" s="31" t="n"/>
      <c r="C100" s="32">
        <f>IF(B100="","",IFERROR(VLOOKUP(B100,'Paramètres'!$G$4:$H$12,2,FALSE),""))</f>
        <v/>
      </c>
      <c r="D100" s="33" t="n"/>
      <c r="E100" s="33" t="n"/>
      <c r="F100" s="34">
        <f>IF(OR(A100="",B100="",D100="",E100=""),"",IFERROR(IF(C100="Revenu",E100-D100,IF(C100="Dépense",D100-E100,"")),0))</f>
        <v/>
      </c>
      <c r="G100" s="35">
        <f>IF(OR(A100="",B100="",D100="",E100=""),"",IFERROR(F100/D100,0))</f>
        <v/>
      </c>
      <c r="H100" s="36">
        <f>IF(COUNTA(A100,B100,D100,E100,I100)=0,"",IF(OR(A100="",B100="",C100="",D100="",E100="",D100&lt;0,E100&lt;0),"À corriger","OK"))</f>
        <v/>
      </c>
      <c r="I100" s="31" t="n"/>
    </row>
    <row r="101">
      <c r="A101" s="30" t="n"/>
      <c r="B101" s="31" t="n"/>
      <c r="C101" s="32">
        <f>IF(B101="","",IFERROR(VLOOKUP(B101,'Paramètres'!$G$4:$H$12,2,FALSE),""))</f>
        <v/>
      </c>
      <c r="D101" s="33" t="n"/>
      <c r="E101" s="33" t="n"/>
      <c r="F101" s="34">
        <f>IF(OR(A101="",B101="",D101="",E101=""),"",IFERROR(IF(C101="Revenu",E101-D101,IF(C101="Dépense",D101-E101,"")),0))</f>
        <v/>
      </c>
      <c r="G101" s="35">
        <f>IF(OR(A101="",B101="",D101="",E101=""),"",IFERROR(F101/D101,0))</f>
        <v/>
      </c>
      <c r="H101" s="36">
        <f>IF(COUNTA(A101,B101,D101,E101,I101)=0,"",IF(OR(A101="",B101="",C101="",D101="",E101="",D101&lt;0,E101&lt;0),"À corriger","OK"))</f>
        <v/>
      </c>
      <c r="I101" s="31" t="n"/>
    </row>
    <row r="102">
      <c r="A102" s="30" t="n"/>
      <c r="B102" s="31" t="n"/>
      <c r="C102" s="32">
        <f>IF(B102="","",IFERROR(VLOOKUP(B102,'Paramètres'!$G$4:$H$12,2,FALSE),""))</f>
        <v/>
      </c>
      <c r="D102" s="33" t="n"/>
      <c r="E102" s="33" t="n"/>
      <c r="F102" s="34">
        <f>IF(OR(A102="",B102="",D102="",E102=""),"",IFERROR(IF(C102="Revenu",E102-D102,IF(C102="Dépense",D102-E102,"")),0))</f>
        <v/>
      </c>
      <c r="G102" s="35">
        <f>IF(OR(A102="",B102="",D102="",E102=""),"",IFERROR(F102/D102,0))</f>
        <v/>
      </c>
      <c r="H102" s="36">
        <f>IF(COUNTA(A102,B102,D102,E102,I102)=0,"",IF(OR(A102="",B102="",C102="",D102="",E102="",D102&lt;0,E102&lt;0),"À corriger","OK"))</f>
        <v/>
      </c>
      <c r="I102" s="31" t="n"/>
    </row>
    <row r="103">
      <c r="A103" s="30" t="n"/>
      <c r="B103" s="31" t="n"/>
      <c r="C103" s="32">
        <f>IF(B103="","",IFERROR(VLOOKUP(B103,'Paramètres'!$G$4:$H$12,2,FALSE),""))</f>
        <v/>
      </c>
      <c r="D103" s="33" t="n"/>
      <c r="E103" s="33" t="n"/>
      <c r="F103" s="34">
        <f>IF(OR(A103="",B103="",D103="",E103=""),"",IFERROR(IF(C103="Revenu",E103-D103,IF(C103="Dépense",D103-E103,"")),0))</f>
        <v/>
      </c>
      <c r="G103" s="35">
        <f>IF(OR(A103="",B103="",D103="",E103=""),"",IFERROR(F103/D103,0))</f>
        <v/>
      </c>
      <c r="H103" s="36">
        <f>IF(COUNTA(A103,B103,D103,E103,I103)=0,"",IF(OR(A103="",B103="",C103="",D103="",E103="",D103&lt;0,E103&lt;0),"À corriger","OK"))</f>
        <v/>
      </c>
      <c r="I103" s="31" t="n"/>
    </row>
    <row r="104">
      <c r="A104" s="30" t="n"/>
      <c r="B104" s="31" t="n"/>
      <c r="C104" s="32">
        <f>IF(B104="","",IFERROR(VLOOKUP(B104,'Paramètres'!$G$4:$H$12,2,FALSE),""))</f>
        <v/>
      </c>
      <c r="D104" s="33" t="n"/>
      <c r="E104" s="33" t="n"/>
      <c r="F104" s="34">
        <f>IF(OR(A104="",B104="",D104="",E104=""),"",IFERROR(IF(C104="Revenu",E104-D104,IF(C104="Dépense",D104-E104,"")),0))</f>
        <v/>
      </c>
      <c r="G104" s="35">
        <f>IF(OR(A104="",B104="",D104="",E104=""),"",IFERROR(F104/D104,0))</f>
        <v/>
      </c>
      <c r="H104" s="36">
        <f>IF(COUNTA(A104,B104,D104,E104,I104)=0,"",IF(OR(A104="",B104="",C104="",D104="",E104="",D104&lt;0,E104&lt;0),"À corriger","OK"))</f>
        <v/>
      </c>
      <c r="I104" s="31" t="n"/>
    </row>
    <row r="105">
      <c r="A105" s="30" t="n"/>
      <c r="B105" s="31" t="n"/>
      <c r="C105" s="32">
        <f>IF(B105="","",IFERROR(VLOOKUP(B105,'Paramètres'!$G$4:$H$12,2,FALSE),""))</f>
        <v/>
      </c>
      <c r="D105" s="33" t="n"/>
      <c r="E105" s="33" t="n"/>
      <c r="F105" s="34">
        <f>IF(OR(A105="",B105="",D105="",E105=""),"",IFERROR(IF(C105="Revenu",E105-D105,IF(C105="Dépense",D105-E105,"")),0))</f>
        <v/>
      </c>
      <c r="G105" s="35">
        <f>IF(OR(A105="",B105="",D105="",E105=""),"",IFERROR(F105/D105,0))</f>
        <v/>
      </c>
      <c r="H105" s="36">
        <f>IF(COUNTA(A105,B105,D105,E105,I105)=0,"",IF(OR(A105="",B105="",C105="",D105="",E105="",D105&lt;0,E105&lt;0),"À corriger","OK"))</f>
        <v/>
      </c>
      <c r="I105" s="31" t="n"/>
    </row>
    <row r="106">
      <c r="A106" s="30" t="n"/>
      <c r="B106" s="31" t="n"/>
      <c r="C106" s="32">
        <f>IF(B106="","",IFERROR(VLOOKUP(B106,'Paramètres'!$G$4:$H$12,2,FALSE),""))</f>
        <v/>
      </c>
      <c r="D106" s="33" t="n"/>
      <c r="E106" s="33" t="n"/>
      <c r="F106" s="34">
        <f>IF(OR(A106="",B106="",D106="",E106=""),"",IFERROR(IF(C106="Revenu",E106-D106,IF(C106="Dépense",D106-E106,"")),0))</f>
        <v/>
      </c>
      <c r="G106" s="35">
        <f>IF(OR(A106="",B106="",D106="",E106=""),"",IFERROR(F106/D106,0))</f>
        <v/>
      </c>
      <c r="H106" s="36">
        <f>IF(COUNTA(A106,B106,D106,E106,I106)=0,"",IF(OR(A106="",B106="",C106="",D106="",E106="",D106&lt;0,E106&lt;0),"À corriger","OK"))</f>
        <v/>
      </c>
      <c r="I106" s="31" t="n"/>
    </row>
    <row r="107">
      <c r="A107" s="30" t="n"/>
      <c r="B107" s="31" t="n"/>
      <c r="C107" s="32">
        <f>IF(B107="","",IFERROR(VLOOKUP(B107,'Paramètres'!$G$4:$H$12,2,FALSE),""))</f>
        <v/>
      </c>
      <c r="D107" s="33" t="n"/>
      <c r="E107" s="33" t="n"/>
      <c r="F107" s="34">
        <f>IF(OR(A107="",B107="",D107="",E107=""),"",IFERROR(IF(C107="Revenu",E107-D107,IF(C107="Dépense",D107-E107,"")),0))</f>
        <v/>
      </c>
      <c r="G107" s="35">
        <f>IF(OR(A107="",B107="",D107="",E107=""),"",IFERROR(F107/D107,0))</f>
        <v/>
      </c>
      <c r="H107" s="36">
        <f>IF(COUNTA(A107,B107,D107,E107,I107)=0,"",IF(OR(A107="",B107="",C107="",D107="",E107="",D107&lt;0,E107&lt;0),"À corriger","OK"))</f>
        <v/>
      </c>
      <c r="I107" s="31" t="n"/>
    </row>
    <row r="108">
      <c r="A108" s="30" t="n"/>
      <c r="B108" s="31" t="n"/>
      <c r="C108" s="32">
        <f>IF(B108="","",IFERROR(VLOOKUP(B108,'Paramètres'!$G$4:$H$12,2,FALSE),""))</f>
        <v/>
      </c>
      <c r="D108" s="33" t="n"/>
      <c r="E108" s="33" t="n"/>
      <c r="F108" s="34">
        <f>IF(OR(A108="",B108="",D108="",E108=""),"",IFERROR(IF(C108="Revenu",E108-D108,IF(C108="Dépense",D108-E108,"")),0))</f>
        <v/>
      </c>
      <c r="G108" s="35">
        <f>IF(OR(A108="",B108="",D108="",E108=""),"",IFERROR(F108/D108,0))</f>
        <v/>
      </c>
      <c r="H108" s="36">
        <f>IF(COUNTA(A108,B108,D108,E108,I108)=0,"",IF(OR(A108="",B108="",C108="",D108="",E108="",D108&lt;0,E108&lt;0),"À corriger","OK"))</f>
        <v/>
      </c>
      <c r="I108" s="31" t="n"/>
    </row>
    <row r="109">
      <c r="A109" s="30" t="n"/>
      <c r="B109" s="31" t="n"/>
      <c r="C109" s="32">
        <f>IF(B109="","",IFERROR(VLOOKUP(B109,'Paramètres'!$G$4:$H$12,2,FALSE),""))</f>
        <v/>
      </c>
      <c r="D109" s="33" t="n"/>
      <c r="E109" s="33" t="n"/>
      <c r="F109" s="34">
        <f>IF(OR(A109="",B109="",D109="",E109=""),"",IFERROR(IF(C109="Revenu",E109-D109,IF(C109="Dépense",D109-E109,"")),0))</f>
        <v/>
      </c>
      <c r="G109" s="35">
        <f>IF(OR(A109="",B109="",D109="",E109=""),"",IFERROR(F109/D109,0))</f>
        <v/>
      </c>
      <c r="H109" s="36">
        <f>IF(COUNTA(A109,B109,D109,E109,I109)=0,"",IF(OR(A109="",B109="",C109="",D109="",E109="",D109&lt;0,E109&lt;0),"À corriger","OK"))</f>
        <v/>
      </c>
      <c r="I109" s="31" t="n"/>
    </row>
    <row r="110">
      <c r="A110" s="30" t="n"/>
      <c r="B110" s="31" t="n"/>
      <c r="C110" s="32">
        <f>IF(B110="","",IFERROR(VLOOKUP(B110,'Paramètres'!$G$4:$H$12,2,FALSE),""))</f>
        <v/>
      </c>
      <c r="D110" s="33" t="n"/>
      <c r="E110" s="33" t="n"/>
      <c r="F110" s="34">
        <f>IF(OR(A110="",B110="",D110="",E110=""),"",IFERROR(IF(C110="Revenu",E110-D110,IF(C110="Dépense",D110-E110,"")),0))</f>
        <v/>
      </c>
      <c r="G110" s="35">
        <f>IF(OR(A110="",B110="",D110="",E110=""),"",IFERROR(F110/D110,0))</f>
        <v/>
      </c>
      <c r="H110" s="36">
        <f>IF(COUNTA(A110,B110,D110,E110,I110)=0,"",IF(OR(A110="",B110="",C110="",D110="",E110="",D110&lt;0,E110&lt;0),"À corriger","OK"))</f>
        <v/>
      </c>
      <c r="I110" s="31" t="n"/>
    </row>
    <row r="111">
      <c r="A111" s="30" t="n"/>
      <c r="B111" s="31" t="n"/>
      <c r="C111" s="32">
        <f>IF(B111="","",IFERROR(VLOOKUP(B111,'Paramètres'!$G$4:$H$12,2,FALSE),""))</f>
        <v/>
      </c>
      <c r="D111" s="33" t="n"/>
      <c r="E111" s="33" t="n"/>
      <c r="F111" s="34">
        <f>IF(OR(A111="",B111="",D111="",E111=""),"",IFERROR(IF(C111="Revenu",E111-D111,IF(C111="Dépense",D111-E111,"")),0))</f>
        <v/>
      </c>
      <c r="G111" s="35">
        <f>IF(OR(A111="",B111="",D111="",E111=""),"",IFERROR(F111/D111,0))</f>
        <v/>
      </c>
      <c r="H111" s="36">
        <f>IF(COUNTA(A111,B111,D111,E111,I111)=0,"",IF(OR(A111="",B111="",C111="",D111="",E111="",D111&lt;0,E111&lt;0),"À corriger","OK"))</f>
        <v/>
      </c>
      <c r="I111" s="31" t="n"/>
    </row>
    <row r="112">
      <c r="A112" s="30" t="n"/>
      <c r="B112" s="31" t="n"/>
      <c r="C112" s="32">
        <f>IF(B112="","",IFERROR(VLOOKUP(B112,'Paramètres'!$G$4:$H$12,2,FALSE),""))</f>
        <v/>
      </c>
      <c r="D112" s="33" t="n"/>
      <c r="E112" s="33" t="n"/>
      <c r="F112" s="34">
        <f>IF(OR(A112="",B112="",D112="",E112=""),"",IFERROR(IF(C112="Revenu",E112-D112,IF(C112="Dépense",D112-E112,"")),0))</f>
        <v/>
      </c>
      <c r="G112" s="35">
        <f>IF(OR(A112="",B112="",D112="",E112=""),"",IFERROR(F112/D112,0))</f>
        <v/>
      </c>
      <c r="H112" s="36">
        <f>IF(COUNTA(A112,B112,D112,E112,I112)=0,"",IF(OR(A112="",B112="",C112="",D112="",E112="",D112&lt;0,E112&lt;0),"À corriger","OK"))</f>
        <v/>
      </c>
      <c r="I112" s="31" t="n"/>
    </row>
    <row r="113">
      <c r="A113" s="30" t="n"/>
      <c r="B113" s="31" t="n"/>
      <c r="C113" s="32">
        <f>IF(B113="","",IFERROR(VLOOKUP(B113,'Paramètres'!$G$4:$H$12,2,FALSE),""))</f>
        <v/>
      </c>
      <c r="D113" s="33" t="n"/>
      <c r="E113" s="33" t="n"/>
      <c r="F113" s="34">
        <f>IF(OR(A113="",B113="",D113="",E113=""),"",IFERROR(IF(C113="Revenu",E113-D113,IF(C113="Dépense",D113-E113,"")),0))</f>
        <v/>
      </c>
      <c r="G113" s="35">
        <f>IF(OR(A113="",B113="",D113="",E113=""),"",IFERROR(F113/D113,0))</f>
        <v/>
      </c>
      <c r="H113" s="36">
        <f>IF(COUNTA(A113,B113,D113,E113,I113)=0,"",IF(OR(A113="",B113="",C113="",D113="",E113="",D113&lt;0,E113&lt;0),"À corriger","OK"))</f>
        <v/>
      </c>
      <c r="I113" s="31" t="n"/>
    </row>
    <row r="114">
      <c r="A114" s="30" t="n"/>
      <c r="B114" s="31" t="n"/>
      <c r="C114" s="32">
        <f>IF(B114="","",IFERROR(VLOOKUP(B114,'Paramètres'!$G$4:$H$12,2,FALSE),""))</f>
        <v/>
      </c>
      <c r="D114" s="33" t="n"/>
      <c r="E114" s="33" t="n"/>
      <c r="F114" s="34">
        <f>IF(OR(A114="",B114="",D114="",E114=""),"",IFERROR(IF(C114="Revenu",E114-D114,IF(C114="Dépense",D114-E114,"")),0))</f>
        <v/>
      </c>
      <c r="G114" s="35">
        <f>IF(OR(A114="",B114="",D114="",E114=""),"",IFERROR(F114/D114,0))</f>
        <v/>
      </c>
      <c r="H114" s="36">
        <f>IF(COUNTA(A114,B114,D114,E114,I114)=0,"",IF(OR(A114="",B114="",C114="",D114="",E114="",D114&lt;0,E114&lt;0),"À corriger","OK"))</f>
        <v/>
      </c>
      <c r="I114" s="31" t="n"/>
    </row>
    <row r="115">
      <c r="A115" s="30" t="n"/>
      <c r="B115" s="31" t="n"/>
      <c r="C115" s="32">
        <f>IF(B115="","",IFERROR(VLOOKUP(B115,'Paramètres'!$G$4:$H$12,2,FALSE),""))</f>
        <v/>
      </c>
      <c r="D115" s="33" t="n"/>
      <c r="E115" s="33" t="n"/>
      <c r="F115" s="34">
        <f>IF(OR(A115="",B115="",D115="",E115=""),"",IFERROR(IF(C115="Revenu",E115-D115,IF(C115="Dépense",D115-E115,"")),0))</f>
        <v/>
      </c>
      <c r="G115" s="35">
        <f>IF(OR(A115="",B115="",D115="",E115=""),"",IFERROR(F115/D115,0))</f>
        <v/>
      </c>
      <c r="H115" s="36">
        <f>IF(COUNTA(A115,B115,D115,E115,I115)=0,"",IF(OR(A115="",B115="",C115="",D115="",E115="",D115&lt;0,E115&lt;0),"À corriger","OK"))</f>
        <v/>
      </c>
      <c r="I115" s="31" t="n"/>
    </row>
    <row r="116">
      <c r="A116" s="30" t="n"/>
      <c r="B116" s="31" t="n"/>
      <c r="C116" s="32">
        <f>IF(B116="","",IFERROR(VLOOKUP(B116,'Paramètres'!$G$4:$H$12,2,FALSE),""))</f>
        <v/>
      </c>
      <c r="D116" s="33" t="n"/>
      <c r="E116" s="33" t="n"/>
      <c r="F116" s="34">
        <f>IF(OR(A116="",B116="",D116="",E116=""),"",IFERROR(IF(C116="Revenu",E116-D116,IF(C116="Dépense",D116-E116,"")),0))</f>
        <v/>
      </c>
      <c r="G116" s="35">
        <f>IF(OR(A116="",B116="",D116="",E116=""),"",IFERROR(F116/D116,0))</f>
        <v/>
      </c>
      <c r="H116" s="36">
        <f>IF(COUNTA(A116,B116,D116,E116,I116)=0,"",IF(OR(A116="",B116="",C116="",D116="",E116="",D116&lt;0,E116&lt;0),"À corriger","OK"))</f>
        <v/>
      </c>
      <c r="I116" s="31" t="n"/>
    </row>
    <row r="117">
      <c r="A117" s="30" t="n"/>
      <c r="B117" s="31" t="n"/>
      <c r="C117" s="32">
        <f>IF(B117="","",IFERROR(VLOOKUP(B117,'Paramètres'!$G$4:$H$12,2,FALSE),""))</f>
        <v/>
      </c>
      <c r="D117" s="33" t="n"/>
      <c r="E117" s="33" t="n"/>
      <c r="F117" s="34">
        <f>IF(OR(A117="",B117="",D117="",E117=""),"",IFERROR(IF(C117="Revenu",E117-D117,IF(C117="Dépense",D117-E117,"")),0))</f>
        <v/>
      </c>
      <c r="G117" s="35">
        <f>IF(OR(A117="",B117="",D117="",E117=""),"",IFERROR(F117/D117,0))</f>
        <v/>
      </c>
      <c r="H117" s="36">
        <f>IF(COUNTA(A117,B117,D117,E117,I117)=0,"",IF(OR(A117="",B117="",C117="",D117="",E117="",D117&lt;0,E117&lt;0),"À corriger","OK"))</f>
        <v/>
      </c>
      <c r="I117" s="31" t="n"/>
    </row>
    <row r="118">
      <c r="A118" s="30" t="n"/>
      <c r="B118" s="31" t="n"/>
      <c r="C118" s="32">
        <f>IF(B118="","",IFERROR(VLOOKUP(B118,'Paramètres'!$G$4:$H$12,2,FALSE),""))</f>
        <v/>
      </c>
      <c r="D118" s="33" t="n"/>
      <c r="E118" s="33" t="n"/>
      <c r="F118" s="34">
        <f>IF(OR(A118="",B118="",D118="",E118=""),"",IFERROR(IF(C118="Revenu",E118-D118,IF(C118="Dépense",D118-E118,"")),0))</f>
        <v/>
      </c>
      <c r="G118" s="35">
        <f>IF(OR(A118="",B118="",D118="",E118=""),"",IFERROR(F118/D118,0))</f>
        <v/>
      </c>
      <c r="H118" s="36">
        <f>IF(COUNTA(A118,B118,D118,E118,I118)=0,"",IF(OR(A118="",B118="",C118="",D118="",E118="",D118&lt;0,E118&lt;0),"À corriger","OK"))</f>
        <v/>
      </c>
      <c r="I118" s="31" t="n"/>
    </row>
    <row r="119">
      <c r="A119" s="30" t="n"/>
      <c r="B119" s="31" t="n"/>
      <c r="C119" s="32">
        <f>IF(B119="","",IFERROR(VLOOKUP(B119,'Paramètres'!$G$4:$H$12,2,FALSE),""))</f>
        <v/>
      </c>
      <c r="D119" s="33" t="n"/>
      <c r="E119" s="33" t="n"/>
      <c r="F119" s="34">
        <f>IF(OR(A119="",B119="",D119="",E119=""),"",IFERROR(IF(C119="Revenu",E119-D119,IF(C119="Dépense",D119-E119,"")),0))</f>
        <v/>
      </c>
      <c r="G119" s="35">
        <f>IF(OR(A119="",B119="",D119="",E119=""),"",IFERROR(F119/D119,0))</f>
        <v/>
      </c>
      <c r="H119" s="36">
        <f>IF(COUNTA(A119,B119,D119,E119,I119)=0,"",IF(OR(A119="",B119="",C119="",D119="",E119="",D119&lt;0,E119&lt;0),"À corriger","OK"))</f>
        <v/>
      </c>
      <c r="I119" s="31" t="n"/>
    </row>
    <row r="120">
      <c r="A120" s="30" t="n"/>
      <c r="B120" s="31" t="n"/>
      <c r="C120" s="32">
        <f>IF(B120="","",IFERROR(VLOOKUP(B120,'Paramètres'!$G$4:$H$12,2,FALSE),""))</f>
        <v/>
      </c>
      <c r="D120" s="33" t="n"/>
      <c r="E120" s="33" t="n"/>
      <c r="F120" s="34">
        <f>IF(OR(A120="",B120="",D120="",E120=""),"",IFERROR(IF(C120="Revenu",E120-D120,IF(C120="Dépense",D120-E120,"")),0))</f>
        <v/>
      </c>
      <c r="G120" s="35">
        <f>IF(OR(A120="",B120="",D120="",E120=""),"",IFERROR(F120/D120,0))</f>
        <v/>
      </c>
      <c r="H120" s="36">
        <f>IF(COUNTA(A120,B120,D120,E120,I120)=0,"",IF(OR(A120="",B120="",C120="",D120="",E120="",D120&lt;0,E120&lt;0),"À corriger","OK"))</f>
        <v/>
      </c>
      <c r="I120" s="31" t="n"/>
    </row>
    <row r="121">
      <c r="A121" s="30" t="n"/>
      <c r="B121" s="31" t="n"/>
      <c r="C121" s="32">
        <f>IF(B121="","",IFERROR(VLOOKUP(B121,'Paramètres'!$G$4:$H$12,2,FALSE),""))</f>
        <v/>
      </c>
      <c r="D121" s="33" t="n"/>
      <c r="E121" s="33" t="n"/>
      <c r="F121" s="34">
        <f>IF(OR(A121="",B121="",D121="",E121=""),"",IFERROR(IF(C121="Revenu",E121-D121,IF(C121="Dépense",D121-E121,"")),0))</f>
        <v/>
      </c>
      <c r="G121" s="35">
        <f>IF(OR(A121="",B121="",D121="",E121=""),"",IFERROR(F121/D121,0))</f>
        <v/>
      </c>
      <c r="H121" s="36">
        <f>IF(COUNTA(A121,B121,D121,E121,I121)=0,"",IF(OR(A121="",B121="",C121="",D121="",E121="",D121&lt;0,E121&lt;0),"À corriger","OK"))</f>
        <v/>
      </c>
      <c r="I121" s="31" t="n"/>
    </row>
    <row r="122">
      <c r="A122" s="30" t="n"/>
      <c r="B122" s="31" t="n"/>
      <c r="C122" s="32">
        <f>IF(B122="","",IFERROR(VLOOKUP(B122,'Paramètres'!$G$4:$H$12,2,FALSE),""))</f>
        <v/>
      </c>
      <c r="D122" s="33" t="n"/>
      <c r="E122" s="33" t="n"/>
      <c r="F122" s="34">
        <f>IF(OR(A122="",B122="",D122="",E122=""),"",IFERROR(IF(C122="Revenu",E122-D122,IF(C122="Dépense",D122-E122,"")),0))</f>
        <v/>
      </c>
      <c r="G122" s="35">
        <f>IF(OR(A122="",B122="",D122="",E122=""),"",IFERROR(F122/D122,0))</f>
        <v/>
      </c>
      <c r="H122" s="36">
        <f>IF(COUNTA(A122,B122,D122,E122,I122)=0,"",IF(OR(A122="",B122="",C122="",D122="",E122="",D122&lt;0,E122&lt;0),"À corriger","OK"))</f>
        <v/>
      </c>
      <c r="I122" s="31" t="n"/>
    </row>
    <row r="123">
      <c r="A123" s="30" t="n"/>
      <c r="B123" s="31" t="n"/>
      <c r="C123" s="32">
        <f>IF(B123="","",IFERROR(VLOOKUP(B123,'Paramètres'!$G$4:$H$12,2,FALSE),""))</f>
        <v/>
      </c>
      <c r="D123" s="33" t="n"/>
      <c r="E123" s="33" t="n"/>
      <c r="F123" s="34">
        <f>IF(OR(A123="",B123="",D123="",E123=""),"",IFERROR(IF(C123="Revenu",E123-D123,IF(C123="Dépense",D123-E123,"")),0))</f>
        <v/>
      </c>
      <c r="G123" s="35">
        <f>IF(OR(A123="",B123="",D123="",E123=""),"",IFERROR(F123/D123,0))</f>
        <v/>
      </c>
      <c r="H123" s="36">
        <f>IF(COUNTA(A123,B123,D123,E123,I123)=0,"",IF(OR(A123="",B123="",C123="",D123="",E123="",D123&lt;0,E123&lt;0),"À corriger","OK"))</f>
        <v/>
      </c>
      <c r="I123" s="31" t="n"/>
    </row>
    <row r="124">
      <c r="A124" s="30" t="n"/>
      <c r="B124" s="31" t="n"/>
      <c r="C124" s="32">
        <f>IF(B124="","",IFERROR(VLOOKUP(B124,'Paramètres'!$G$4:$H$12,2,FALSE),""))</f>
        <v/>
      </c>
      <c r="D124" s="33" t="n"/>
      <c r="E124" s="33" t="n"/>
      <c r="F124" s="34">
        <f>IF(OR(A124="",B124="",D124="",E124=""),"",IFERROR(IF(C124="Revenu",E124-D124,IF(C124="Dépense",D124-E124,"")),0))</f>
        <v/>
      </c>
      <c r="G124" s="35">
        <f>IF(OR(A124="",B124="",D124="",E124=""),"",IFERROR(F124/D124,0))</f>
        <v/>
      </c>
      <c r="H124" s="36">
        <f>IF(COUNTA(A124,B124,D124,E124,I124)=0,"",IF(OR(A124="",B124="",C124="",D124="",E124="",D124&lt;0,E124&lt;0),"À corriger","OK"))</f>
        <v/>
      </c>
      <c r="I124" s="31" t="n"/>
    </row>
    <row r="125">
      <c r="A125" s="30" t="n"/>
      <c r="B125" s="31" t="n"/>
      <c r="C125" s="32">
        <f>IF(B125="","",IFERROR(VLOOKUP(B125,'Paramètres'!$G$4:$H$12,2,FALSE),""))</f>
        <v/>
      </c>
      <c r="D125" s="33" t="n"/>
      <c r="E125" s="33" t="n"/>
      <c r="F125" s="34">
        <f>IF(OR(A125="",B125="",D125="",E125=""),"",IFERROR(IF(C125="Revenu",E125-D125,IF(C125="Dépense",D125-E125,"")),0))</f>
        <v/>
      </c>
      <c r="G125" s="35">
        <f>IF(OR(A125="",B125="",D125="",E125=""),"",IFERROR(F125/D125,0))</f>
        <v/>
      </c>
      <c r="H125" s="36">
        <f>IF(COUNTA(A125,B125,D125,E125,I125)=0,"",IF(OR(A125="",B125="",C125="",D125="",E125="",D125&lt;0,E125&lt;0),"À corriger","OK"))</f>
        <v/>
      </c>
      <c r="I125" s="31" t="n"/>
    </row>
    <row r="126">
      <c r="A126" s="30" t="n"/>
      <c r="B126" s="31" t="n"/>
      <c r="C126" s="32">
        <f>IF(B126="","",IFERROR(VLOOKUP(B126,'Paramètres'!$G$4:$H$12,2,FALSE),""))</f>
        <v/>
      </c>
      <c r="D126" s="33" t="n"/>
      <c r="E126" s="33" t="n"/>
      <c r="F126" s="34">
        <f>IF(OR(A126="",B126="",D126="",E126=""),"",IFERROR(IF(C126="Revenu",E126-D126,IF(C126="Dépense",D126-E126,"")),0))</f>
        <v/>
      </c>
      <c r="G126" s="35">
        <f>IF(OR(A126="",B126="",D126="",E126=""),"",IFERROR(F126/D126,0))</f>
        <v/>
      </c>
      <c r="H126" s="36">
        <f>IF(COUNTA(A126,B126,D126,E126,I126)=0,"",IF(OR(A126="",B126="",C126="",D126="",E126="",D126&lt;0,E126&lt;0),"À corriger","OK"))</f>
        <v/>
      </c>
      <c r="I126" s="31" t="n"/>
    </row>
    <row r="127">
      <c r="A127" s="30" t="n"/>
      <c r="B127" s="31" t="n"/>
      <c r="C127" s="32">
        <f>IF(B127="","",IFERROR(VLOOKUP(B127,'Paramètres'!$G$4:$H$12,2,FALSE),""))</f>
        <v/>
      </c>
      <c r="D127" s="33" t="n"/>
      <c r="E127" s="33" t="n"/>
      <c r="F127" s="34">
        <f>IF(OR(A127="",B127="",D127="",E127=""),"",IFERROR(IF(C127="Revenu",E127-D127,IF(C127="Dépense",D127-E127,"")),0))</f>
        <v/>
      </c>
      <c r="G127" s="35">
        <f>IF(OR(A127="",B127="",D127="",E127=""),"",IFERROR(F127/D127,0))</f>
        <v/>
      </c>
      <c r="H127" s="36">
        <f>IF(COUNTA(A127,B127,D127,E127,I127)=0,"",IF(OR(A127="",B127="",C127="",D127="",E127="",D127&lt;0,E127&lt;0),"À corriger","OK"))</f>
        <v/>
      </c>
      <c r="I127" s="31" t="n"/>
    </row>
    <row r="128">
      <c r="A128" s="30" t="n"/>
      <c r="B128" s="31" t="n"/>
      <c r="C128" s="32">
        <f>IF(B128="","",IFERROR(VLOOKUP(B128,'Paramètres'!$G$4:$H$12,2,FALSE),""))</f>
        <v/>
      </c>
      <c r="D128" s="33" t="n"/>
      <c r="E128" s="33" t="n"/>
      <c r="F128" s="34">
        <f>IF(OR(A128="",B128="",D128="",E128=""),"",IFERROR(IF(C128="Revenu",E128-D128,IF(C128="Dépense",D128-E128,"")),0))</f>
        <v/>
      </c>
      <c r="G128" s="35">
        <f>IF(OR(A128="",B128="",D128="",E128=""),"",IFERROR(F128/D128,0))</f>
        <v/>
      </c>
      <c r="H128" s="36">
        <f>IF(COUNTA(A128,B128,D128,E128,I128)=0,"",IF(OR(A128="",B128="",C128="",D128="",E128="",D128&lt;0,E128&lt;0),"À corriger","OK"))</f>
        <v/>
      </c>
      <c r="I128" s="31" t="n"/>
    </row>
    <row r="129">
      <c r="A129" s="30" t="n"/>
      <c r="B129" s="31" t="n"/>
      <c r="C129" s="32">
        <f>IF(B129="","",IFERROR(VLOOKUP(B129,'Paramètres'!$G$4:$H$12,2,FALSE),""))</f>
        <v/>
      </c>
      <c r="D129" s="33" t="n"/>
      <c r="E129" s="33" t="n"/>
      <c r="F129" s="34">
        <f>IF(OR(A129="",B129="",D129="",E129=""),"",IFERROR(IF(C129="Revenu",E129-D129,IF(C129="Dépense",D129-E129,"")),0))</f>
        <v/>
      </c>
      <c r="G129" s="35">
        <f>IF(OR(A129="",B129="",D129="",E129=""),"",IFERROR(F129/D129,0))</f>
        <v/>
      </c>
      <c r="H129" s="36">
        <f>IF(COUNTA(A129,B129,D129,E129,I129)=0,"",IF(OR(A129="",B129="",C129="",D129="",E129="",D129&lt;0,E129&lt;0),"À corriger","OK"))</f>
        <v/>
      </c>
      <c r="I129" s="31" t="n"/>
    </row>
    <row r="130">
      <c r="A130" s="30" t="n"/>
      <c r="B130" s="31" t="n"/>
      <c r="C130" s="32">
        <f>IF(B130="","",IFERROR(VLOOKUP(B130,'Paramètres'!$G$4:$H$12,2,FALSE),""))</f>
        <v/>
      </c>
      <c r="D130" s="33" t="n"/>
      <c r="E130" s="33" t="n"/>
      <c r="F130" s="34">
        <f>IF(OR(A130="",B130="",D130="",E130=""),"",IFERROR(IF(C130="Revenu",E130-D130,IF(C130="Dépense",D130-E130,"")),0))</f>
        <v/>
      </c>
      <c r="G130" s="35">
        <f>IF(OR(A130="",B130="",D130="",E130=""),"",IFERROR(F130/D130,0))</f>
        <v/>
      </c>
      <c r="H130" s="36">
        <f>IF(COUNTA(A130,B130,D130,E130,I130)=0,"",IF(OR(A130="",B130="",C130="",D130="",E130="",D130&lt;0,E130&lt;0),"À corriger","OK"))</f>
        <v/>
      </c>
      <c r="I130" s="31" t="n"/>
    </row>
    <row r="131">
      <c r="A131" s="30" t="n"/>
      <c r="B131" s="31" t="n"/>
      <c r="C131" s="32">
        <f>IF(B131="","",IFERROR(VLOOKUP(B131,'Paramètres'!$G$4:$H$12,2,FALSE),""))</f>
        <v/>
      </c>
      <c r="D131" s="33" t="n"/>
      <c r="E131" s="33" t="n"/>
      <c r="F131" s="34">
        <f>IF(OR(A131="",B131="",D131="",E131=""),"",IFERROR(IF(C131="Revenu",E131-D131,IF(C131="Dépense",D131-E131,"")),0))</f>
        <v/>
      </c>
      <c r="G131" s="35">
        <f>IF(OR(A131="",B131="",D131="",E131=""),"",IFERROR(F131/D131,0))</f>
        <v/>
      </c>
      <c r="H131" s="36">
        <f>IF(COUNTA(A131,B131,D131,E131,I131)=0,"",IF(OR(A131="",B131="",C131="",D131="",E131="",D131&lt;0,E131&lt;0),"À corriger","OK"))</f>
        <v/>
      </c>
      <c r="I131" s="31" t="n"/>
    </row>
    <row r="132">
      <c r="A132" s="30" t="n"/>
      <c r="B132" s="31" t="n"/>
      <c r="C132" s="32">
        <f>IF(B132="","",IFERROR(VLOOKUP(B132,'Paramètres'!$G$4:$H$12,2,FALSE),""))</f>
        <v/>
      </c>
      <c r="D132" s="33" t="n"/>
      <c r="E132" s="33" t="n"/>
      <c r="F132" s="34">
        <f>IF(OR(A132="",B132="",D132="",E132=""),"",IFERROR(IF(C132="Revenu",E132-D132,IF(C132="Dépense",D132-E132,"")),0))</f>
        <v/>
      </c>
      <c r="G132" s="35">
        <f>IF(OR(A132="",B132="",D132="",E132=""),"",IFERROR(F132/D132,0))</f>
        <v/>
      </c>
      <c r="H132" s="36">
        <f>IF(COUNTA(A132,B132,D132,E132,I132)=0,"",IF(OR(A132="",B132="",C132="",D132="",E132="",D132&lt;0,E132&lt;0),"À corriger","OK"))</f>
        <v/>
      </c>
      <c r="I132" s="31" t="n"/>
    </row>
    <row r="133">
      <c r="A133" s="30" t="n"/>
      <c r="B133" s="31" t="n"/>
      <c r="C133" s="32">
        <f>IF(B133="","",IFERROR(VLOOKUP(B133,'Paramètres'!$G$4:$H$12,2,FALSE),""))</f>
        <v/>
      </c>
      <c r="D133" s="33" t="n"/>
      <c r="E133" s="33" t="n"/>
      <c r="F133" s="34">
        <f>IF(OR(A133="",B133="",D133="",E133=""),"",IFERROR(IF(C133="Revenu",E133-D133,IF(C133="Dépense",D133-E133,"")),0))</f>
        <v/>
      </c>
      <c r="G133" s="35">
        <f>IF(OR(A133="",B133="",D133="",E133=""),"",IFERROR(F133/D133,0))</f>
        <v/>
      </c>
      <c r="H133" s="36">
        <f>IF(COUNTA(A133,B133,D133,E133,I133)=0,"",IF(OR(A133="",B133="",C133="",D133="",E133="",D133&lt;0,E133&lt;0),"À corriger","OK"))</f>
        <v/>
      </c>
      <c r="I133" s="31" t="n"/>
    </row>
    <row r="134">
      <c r="A134" s="30" t="n"/>
      <c r="B134" s="31" t="n"/>
      <c r="C134" s="32">
        <f>IF(B134="","",IFERROR(VLOOKUP(B134,'Paramètres'!$G$4:$H$12,2,FALSE),""))</f>
        <v/>
      </c>
      <c r="D134" s="33" t="n"/>
      <c r="E134" s="33" t="n"/>
      <c r="F134" s="34">
        <f>IF(OR(A134="",B134="",D134="",E134=""),"",IFERROR(IF(C134="Revenu",E134-D134,IF(C134="Dépense",D134-E134,"")),0))</f>
        <v/>
      </c>
      <c r="G134" s="35">
        <f>IF(OR(A134="",B134="",D134="",E134=""),"",IFERROR(F134/D134,0))</f>
        <v/>
      </c>
      <c r="H134" s="36">
        <f>IF(COUNTA(A134,B134,D134,E134,I134)=0,"",IF(OR(A134="",B134="",C134="",D134="",E134="",D134&lt;0,E134&lt;0),"À corriger","OK"))</f>
        <v/>
      </c>
      <c r="I134" s="31" t="n"/>
    </row>
    <row r="135">
      <c r="A135" s="30" t="n"/>
      <c r="B135" s="31" t="n"/>
      <c r="C135" s="32">
        <f>IF(B135="","",IFERROR(VLOOKUP(B135,'Paramètres'!$G$4:$H$12,2,FALSE),""))</f>
        <v/>
      </c>
      <c r="D135" s="33" t="n"/>
      <c r="E135" s="33" t="n"/>
      <c r="F135" s="34">
        <f>IF(OR(A135="",B135="",D135="",E135=""),"",IFERROR(IF(C135="Revenu",E135-D135,IF(C135="Dépense",D135-E135,"")),0))</f>
        <v/>
      </c>
      <c r="G135" s="35">
        <f>IF(OR(A135="",B135="",D135="",E135=""),"",IFERROR(F135/D135,0))</f>
        <v/>
      </c>
      <c r="H135" s="36">
        <f>IF(COUNTA(A135,B135,D135,E135,I135)=0,"",IF(OR(A135="",B135="",C135="",D135="",E135="",D135&lt;0,E135&lt;0),"À corriger","OK"))</f>
        <v/>
      </c>
      <c r="I135" s="31" t="n"/>
    </row>
    <row r="136">
      <c r="A136" s="30" t="n"/>
      <c r="B136" s="31" t="n"/>
      <c r="C136" s="32">
        <f>IF(B136="","",IFERROR(VLOOKUP(B136,'Paramètres'!$G$4:$H$12,2,FALSE),""))</f>
        <v/>
      </c>
      <c r="D136" s="33" t="n"/>
      <c r="E136" s="33" t="n"/>
      <c r="F136" s="34">
        <f>IF(OR(A136="",B136="",D136="",E136=""),"",IFERROR(IF(C136="Revenu",E136-D136,IF(C136="Dépense",D136-E136,"")),0))</f>
        <v/>
      </c>
      <c r="G136" s="35">
        <f>IF(OR(A136="",B136="",D136="",E136=""),"",IFERROR(F136/D136,0))</f>
        <v/>
      </c>
      <c r="H136" s="36">
        <f>IF(COUNTA(A136,B136,D136,E136,I136)=0,"",IF(OR(A136="",B136="",C136="",D136="",E136="",D136&lt;0,E136&lt;0),"À corriger","OK"))</f>
        <v/>
      </c>
      <c r="I136" s="31" t="n"/>
    </row>
    <row r="137">
      <c r="A137" s="30" t="n"/>
      <c r="B137" s="31" t="n"/>
      <c r="C137" s="32">
        <f>IF(B137="","",IFERROR(VLOOKUP(B137,'Paramètres'!$G$4:$H$12,2,FALSE),""))</f>
        <v/>
      </c>
      <c r="D137" s="33" t="n"/>
      <c r="E137" s="33" t="n"/>
      <c r="F137" s="34">
        <f>IF(OR(A137="",B137="",D137="",E137=""),"",IFERROR(IF(C137="Revenu",E137-D137,IF(C137="Dépense",D137-E137,"")),0))</f>
        <v/>
      </c>
      <c r="G137" s="35">
        <f>IF(OR(A137="",B137="",D137="",E137=""),"",IFERROR(F137/D137,0))</f>
        <v/>
      </c>
      <c r="H137" s="36">
        <f>IF(COUNTA(A137,B137,D137,E137,I137)=0,"",IF(OR(A137="",B137="",C137="",D137="",E137="",D137&lt;0,E137&lt;0),"À corriger","OK"))</f>
        <v/>
      </c>
      <c r="I137" s="31" t="n"/>
    </row>
    <row r="138">
      <c r="A138" s="30" t="n"/>
      <c r="B138" s="31" t="n"/>
      <c r="C138" s="32">
        <f>IF(B138="","",IFERROR(VLOOKUP(B138,'Paramètres'!$G$4:$H$12,2,FALSE),""))</f>
        <v/>
      </c>
      <c r="D138" s="33" t="n"/>
      <c r="E138" s="33" t="n"/>
      <c r="F138" s="34">
        <f>IF(OR(A138="",B138="",D138="",E138=""),"",IFERROR(IF(C138="Revenu",E138-D138,IF(C138="Dépense",D138-E138,"")),0))</f>
        <v/>
      </c>
      <c r="G138" s="35">
        <f>IF(OR(A138="",B138="",D138="",E138=""),"",IFERROR(F138/D138,0))</f>
        <v/>
      </c>
      <c r="H138" s="36">
        <f>IF(COUNTA(A138,B138,D138,E138,I138)=0,"",IF(OR(A138="",B138="",C138="",D138="",E138="",D138&lt;0,E138&lt;0),"À corriger","OK"))</f>
        <v/>
      </c>
      <c r="I138" s="31" t="n"/>
    </row>
    <row r="139">
      <c r="A139" s="30" t="n"/>
      <c r="B139" s="31" t="n"/>
      <c r="C139" s="32">
        <f>IF(B139="","",IFERROR(VLOOKUP(B139,'Paramètres'!$G$4:$H$12,2,FALSE),""))</f>
        <v/>
      </c>
      <c r="D139" s="33" t="n"/>
      <c r="E139" s="33" t="n"/>
      <c r="F139" s="34">
        <f>IF(OR(A139="",B139="",D139="",E139=""),"",IFERROR(IF(C139="Revenu",E139-D139,IF(C139="Dépense",D139-E139,"")),0))</f>
        <v/>
      </c>
      <c r="G139" s="35">
        <f>IF(OR(A139="",B139="",D139="",E139=""),"",IFERROR(F139/D139,0))</f>
        <v/>
      </c>
      <c r="H139" s="36">
        <f>IF(COUNTA(A139,B139,D139,E139,I139)=0,"",IF(OR(A139="",B139="",C139="",D139="",E139="",D139&lt;0,E139&lt;0),"À corriger","OK"))</f>
        <v/>
      </c>
      <c r="I139" s="31" t="n"/>
    </row>
    <row r="140">
      <c r="A140" s="30" t="n"/>
      <c r="B140" s="31" t="n"/>
      <c r="C140" s="32">
        <f>IF(B140="","",IFERROR(VLOOKUP(B140,'Paramètres'!$G$4:$H$12,2,FALSE),""))</f>
        <v/>
      </c>
      <c r="D140" s="33" t="n"/>
      <c r="E140" s="33" t="n"/>
      <c r="F140" s="34">
        <f>IF(OR(A140="",B140="",D140="",E140=""),"",IFERROR(IF(C140="Revenu",E140-D140,IF(C140="Dépense",D140-E140,"")),0))</f>
        <v/>
      </c>
      <c r="G140" s="35">
        <f>IF(OR(A140="",B140="",D140="",E140=""),"",IFERROR(F140/D140,0))</f>
        <v/>
      </c>
      <c r="H140" s="36">
        <f>IF(COUNTA(A140,B140,D140,E140,I140)=0,"",IF(OR(A140="",B140="",C140="",D140="",E140="",D140&lt;0,E140&lt;0),"À corriger","OK"))</f>
        <v/>
      </c>
      <c r="I140" s="31" t="n"/>
    </row>
    <row r="141">
      <c r="A141" s="30" t="n"/>
      <c r="B141" s="31" t="n"/>
      <c r="C141" s="32">
        <f>IF(B141="","",IFERROR(VLOOKUP(B141,'Paramètres'!$G$4:$H$12,2,FALSE),""))</f>
        <v/>
      </c>
      <c r="D141" s="33" t="n"/>
      <c r="E141" s="33" t="n"/>
      <c r="F141" s="34">
        <f>IF(OR(A141="",B141="",D141="",E141=""),"",IFERROR(IF(C141="Revenu",E141-D141,IF(C141="Dépense",D141-E141,"")),0))</f>
        <v/>
      </c>
      <c r="G141" s="35">
        <f>IF(OR(A141="",B141="",D141="",E141=""),"",IFERROR(F141/D141,0))</f>
        <v/>
      </c>
      <c r="H141" s="36">
        <f>IF(COUNTA(A141,B141,D141,E141,I141)=0,"",IF(OR(A141="",B141="",C141="",D141="",E141="",D141&lt;0,E141&lt;0),"À corriger","OK"))</f>
        <v/>
      </c>
      <c r="I141" s="31" t="n"/>
    </row>
    <row r="142">
      <c r="A142" s="30" t="n"/>
      <c r="B142" s="31" t="n"/>
      <c r="C142" s="32">
        <f>IF(B142="","",IFERROR(VLOOKUP(B142,'Paramètres'!$G$4:$H$12,2,FALSE),""))</f>
        <v/>
      </c>
      <c r="D142" s="33" t="n"/>
      <c r="E142" s="33" t="n"/>
      <c r="F142" s="34">
        <f>IF(OR(A142="",B142="",D142="",E142=""),"",IFERROR(IF(C142="Revenu",E142-D142,IF(C142="Dépense",D142-E142,"")),0))</f>
        <v/>
      </c>
      <c r="G142" s="35">
        <f>IF(OR(A142="",B142="",D142="",E142=""),"",IFERROR(F142/D142,0))</f>
        <v/>
      </c>
      <c r="H142" s="36">
        <f>IF(COUNTA(A142,B142,D142,E142,I142)=0,"",IF(OR(A142="",B142="",C142="",D142="",E142="",D142&lt;0,E142&lt;0),"À corriger","OK"))</f>
        <v/>
      </c>
      <c r="I142" s="31" t="n"/>
    </row>
    <row r="143">
      <c r="A143" s="30" t="n"/>
      <c r="B143" s="31" t="n"/>
      <c r="C143" s="32">
        <f>IF(B143="","",IFERROR(VLOOKUP(B143,'Paramètres'!$G$4:$H$12,2,FALSE),""))</f>
        <v/>
      </c>
      <c r="D143" s="33" t="n"/>
      <c r="E143" s="33" t="n"/>
      <c r="F143" s="34">
        <f>IF(OR(A143="",B143="",D143="",E143=""),"",IFERROR(IF(C143="Revenu",E143-D143,IF(C143="Dépense",D143-E143,"")),0))</f>
        <v/>
      </c>
      <c r="G143" s="35">
        <f>IF(OR(A143="",B143="",D143="",E143=""),"",IFERROR(F143/D143,0))</f>
        <v/>
      </c>
      <c r="H143" s="36">
        <f>IF(COUNTA(A143,B143,D143,E143,I143)=0,"",IF(OR(A143="",B143="",C143="",D143="",E143="",D143&lt;0,E143&lt;0),"À corriger","OK"))</f>
        <v/>
      </c>
      <c r="I143" s="31" t="n"/>
    </row>
    <row r="144">
      <c r="A144" s="30" t="n"/>
      <c r="B144" s="31" t="n"/>
      <c r="C144" s="32">
        <f>IF(B144="","",IFERROR(VLOOKUP(B144,'Paramètres'!$G$4:$H$12,2,FALSE),""))</f>
        <v/>
      </c>
      <c r="D144" s="33" t="n"/>
      <c r="E144" s="33" t="n"/>
      <c r="F144" s="34">
        <f>IF(OR(A144="",B144="",D144="",E144=""),"",IFERROR(IF(C144="Revenu",E144-D144,IF(C144="Dépense",D144-E144,"")),0))</f>
        <v/>
      </c>
      <c r="G144" s="35">
        <f>IF(OR(A144="",B144="",D144="",E144=""),"",IFERROR(F144/D144,0))</f>
        <v/>
      </c>
      <c r="H144" s="36">
        <f>IF(COUNTA(A144,B144,D144,E144,I144)=0,"",IF(OR(A144="",B144="",C144="",D144="",E144="",D144&lt;0,E144&lt;0),"À corriger","OK"))</f>
        <v/>
      </c>
      <c r="I144" s="31" t="n"/>
    </row>
    <row r="145">
      <c r="A145" s="30" t="n"/>
      <c r="B145" s="31" t="n"/>
      <c r="C145" s="32">
        <f>IF(B145="","",IFERROR(VLOOKUP(B145,'Paramètres'!$G$4:$H$12,2,FALSE),""))</f>
        <v/>
      </c>
      <c r="D145" s="33" t="n"/>
      <c r="E145" s="33" t="n"/>
      <c r="F145" s="34">
        <f>IF(OR(A145="",B145="",D145="",E145=""),"",IFERROR(IF(C145="Revenu",E145-D145,IF(C145="Dépense",D145-E145,"")),0))</f>
        <v/>
      </c>
      <c r="G145" s="35">
        <f>IF(OR(A145="",B145="",D145="",E145=""),"",IFERROR(F145/D145,0))</f>
        <v/>
      </c>
      <c r="H145" s="36">
        <f>IF(COUNTA(A145,B145,D145,E145,I145)=0,"",IF(OR(A145="",B145="",C145="",D145="",E145="",D145&lt;0,E145&lt;0),"À corriger","OK"))</f>
        <v/>
      </c>
      <c r="I145" s="31" t="n"/>
    </row>
    <row r="146">
      <c r="A146" s="30" t="n"/>
      <c r="B146" s="31" t="n"/>
      <c r="C146" s="32">
        <f>IF(B146="","",IFERROR(VLOOKUP(B146,'Paramètres'!$G$4:$H$12,2,FALSE),""))</f>
        <v/>
      </c>
      <c r="D146" s="33" t="n"/>
      <c r="E146" s="33" t="n"/>
      <c r="F146" s="34">
        <f>IF(OR(A146="",B146="",D146="",E146=""),"",IFERROR(IF(C146="Revenu",E146-D146,IF(C146="Dépense",D146-E146,"")),0))</f>
        <v/>
      </c>
      <c r="G146" s="35">
        <f>IF(OR(A146="",B146="",D146="",E146=""),"",IFERROR(F146/D146,0))</f>
        <v/>
      </c>
      <c r="H146" s="36">
        <f>IF(COUNTA(A146,B146,D146,E146,I146)=0,"",IF(OR(A146="",B146="",C146="",D146="",E146="",D146&lt;0,E146&lt;0),"À corriger","OK"))</f>
        <v/>
      </c>
      <c r="I146" s="31" t="n"/>
    </row>
    <row r="147">
      <c r="A147" s="30" t="n"/>
      <c r="B147" s="31" t="n"/>
      <c r="C147" s="32">
        <f>IF(B147="","",IFERROR(VLOOKUP(B147,'Paramètres'!$G$4:$H$12,2,FALSE),""))</f>
        <v/>
      </c>
      <c r="D147" s="33" t="n"/>
      <c r="E147" s="33" t="n"/>
      <c r="F147" s="34">
        <f>IF(OR(A147="",B147="",D147="",E147=""),"",IFERROR(IF(C147="Revenu",E147-D147,IF(C147="Dépense",D147-E147,"")),0))</f>
        <v/>
      </c>
      <c r="G147" s="35">
        <f>IF(OR(A147="",B147="",D147="",E147=""),"",IFERROR(F147/D147,0))</f>
        <v/>
      </c>
      <c r="H147" s="36">
        <f>IF(COUNTA(A147,B147,D147,E147,I147)=0,"",IF(OR(A147="",B147="",C147="",D147="",E147="",D147&lt;0,E147&lt;0),"À corriger","OK"))</f>
        <v/>
      </c>
      <c r="I147" s="31" t="n"/>
    </row>
    <row r="148">
      <c r="A148" s="30" t="n"/>
      <c r="B148" s="31" t="n"/>
      <c r="C148" s="32">
        <f>IF(B148="","",IFERROR(VLOOKUP(B148,'Paramètres'!$G$4:$H$12,2,FALSE),""))</f>
        <v/>
      </c>
      <c r="D148" s="33" t="n"/>
      <c r="E148" s="33" t="n"/>
      <c r="F148" s="34">
        <f>IF(OR(A148="",B148="",D148="",E148=""),"",IFERROR(IF(C148="Revenu",E148-D148,IF(C148="Dépense",D148-E148,"")),0))</f>
        <v/>
      </c>
      <c r="G148" s="35">
        <f>IF(OR(A148="",B148="",D148="",E148=""),"",IFERROR(F148/D148,0))</f>
        <v/>
      </c>
      <c r="H148" s="36">
        <f>IF(COUNTA(A148,B148,D148,E148,I148)=0,"",IF(OR(A148="",B148="",C148="",D148="",E148="",D148&lt;0,E148&lt;0),"À corriger","OK"))</f>
        <v/>
      </c>
      <c r="I148" s="31" t="n"/>
    </row>
    <row r="149">
      <c r="A149" s="30" t="n"/>
      <c r="B149" s="31" t="n"/>
      <c r="C149" s="32">
        <f>IF(B149="","",IFERROR(VLOOKUP(B149,'Paramètres'!$G$4:$H$12,2,FALSE),""))</f>
        <v/>
      </c>
      <c r="D149" s="33" t="n"/>
      <c r="E149" s="33" t="n"/>
      <c r="F149" s="34">
        <f>IF(OR(A149="",B149="",D149="",E149=""),"",IFERROR(IF(C149="Revenu",E149-D149,IF(C149="Dépense",D149-E149,"")),0))</f>
        <v/>
      </c>
      <c r="G149" s="35">
        <f>IF(OR(A149="",B149="",D149="",E149=""),"",IFERROR(F149/D149,0))</f>
        <v/>
      </c>
      <c r="H149" s="36">
        <f>IF(COUNTA(A149,B149,D149,E149,I149)=0,"",IF(OR(A149="",B149="",C149="",D149="",E149="",D149&lt;0,E149&lt;0),"À corriger","OK"))</f>
        <v/>
      </c>
      <c r="I149" s="31" t="n"/>
    </row>
    <row r="150">
      <c r="A150" s="30" t="n"/>
      <c r="B150" s="31" t="n"/>
      <c r="C150" s="32">
        <f>IF(B150="","",IFERROR(VLOOKUP(B150,'Paramètres'!$G$4:$H$12,2,FALSE),""))</f>
        <v/>
      </c>
      <c r="D150" s="33" t="n"/>
      <c r="E150" s="33" t="n"/>
      <c r="F150" s="34">
        <f>IF(OR(A150="",B150="",D150="",E150=""),"",IFERROR(IF(C150="Revenu",E150-D150,IF(C150="Dépense",D150-E150,"")),0))</f>
        <v/>
      </c>
      <c r="G150" s="35">
        <f>IF(OR(A150="",B150="",D150="",E150=""),"",IFERROR(F150/D150,0))</f>
        <v/>
      </c>
      <c r="H150" s="36">
        <f>IF(COUNTA(A150,B150,D150,E150,I150)=0,"",IF(OR(A150="",B150="",C150="",D150="",E150="",D150&lt;0,E150&lt;0),"À corriger","OK"))</f>
        <v/>
      </c>
      <c r="I150" s="31" t="n"/>
    </row>
    <row r="151">
      <c r="A151" s="30" t="n"/>
      <c r="B151" s="31" t="n"/>
      <c r="C151" s="32">
        <f>IF(B151="","",IFERROR(VLOOKUP(B151,'Paramètres'!$G$4:$H$12,2,FALSE),""))</f>
        <v/>
      </c>
      <c r="D151" s="33" t="n"/>
      <c r="E151" s="33" t="n"/>
      <c r="F151" s="34">
        <f>IF(OR(A151="",B151="",D151="",E151=""),"",IFERROR(IF(C151="Revenu",E151-D151,IF(C151="Dépense",D151-E151,"")),0))</f>
        <v/>
      </c>
      <c r="G151" s="35">
        <f>IF(OR(A151="",B151="",D151="",E151=""),"",IFERROR(F151/D151,0))</f>
        <v/>
      </c>
      <c r="H151" s="36">
        <f>IF(COUNTA(A151,B151,D151,E151,I151)=0,"",IF(OR(A151="",B151="",C151="",D151="",E151="",D151&lt;0,E151&lt;0),"À corriger","OK"))</f>
        <v/>
      </c>
      <c r="I151" s="31" t="n"/>
    </row>
    <row r="152">
      <c r="A152" s="30" t="n"/>
      <c r="B152" s="31" t="n"/>
      <c r="C152" s="32">
        <f>IF(B152="","",IFERROR(VLOOKUP(B152,'Paramètres'!$G$4:$H$12,2,FALSE),""))</f>
        <v/>
      </c>
      <c r="D152" s="33" t="n"/>
      <c r="E152" s="33" t="n"/>
      <c r="F152" s="34">
        <f>IF(OR(A152="",B152="",D152="",E152=""),"",IFERROR(IF(C152="Revenu",E152-D152,IF(C152="Dépense",D152-E152,"")),0))</f>
        <v/>
      </c>
      <c r="G152" s="35">
        <f>IF(OR(A152="",B152="",D152="",E152=""),"",IFERROR(F152/D152,0))</f>
        <v/>
      </c>
      <c r="H152" s="36">
        <f>IF(COUNTA(A152,B152,D152,E152,I152)=0,"",IF(OR(A152="",B152="",C152="",D152="",E152="",D152&lt;0,E152&lt;0),"À corriger","OK"))</f>
        <v/>
      </c>
      <c r="I152" s="31" t="n"/>
    </row>
    <row r="153">
      <c r="A153" s="30" t="n"/>
      <c r="B153" s="31" t="n"/>
      <c r="C153" s="32">
        <f>IF(B153="","",IFERROR(VLOOKUP(B153,'Paramètres'!$G$4:$H$12,2,FALSE),""))</f>
        <v/>
      </c>
      <c r="D153" s="33" t="n"/>
      <c r="E153" s="33" t="n"/>
      <c r="F153" s="34">
        <f>IF(OR(A153="",B153="",D153="",E153=""),"",IFERROR(IF(C153="Revenu",E153-D153,IF(C153="Dépense",D153-E153,"")),0))</f>
        <v/>
      </c>
      <c r="G153" s="35">
        <f>IF(OR(A153="",B153="",D153="",E153=""),"",IFERROR(F153/D153,0))</f>
        <v/>
      </c>
      <c r="H153" s="36">
        <f>IF(COUNTA(A153,B153,D153,E153,I153)=0,"",IF(OR(A153="",B153="",C153="",D153="",E153="",D153&lt;0,E153&lt;0),"À corriger","OK"))</f>
        <v/>
      </c>
      <c r="I153" s="31" t="n"/>
    </row>
    <row r="154">
      <c r="A154" s="30" t="n"/>
      <c r="B154" s="31" t="n"/>
      <c r="C154" s="32">
        <f>IF(B154="","",IFERROR(VLOOKUP(B154,'Paramètres'!$G$4:$H$12,2,FALSE),""))</f>
        <v/>
      </c>
      <c r="D154" s="33" t="n"/>
      <c r="E154" s="33" t="n"/>
      <c r="F154" s="34">
        <f>IF(OR(A154="",B154="",D154="",E154=""),"",IFERROR(IF(C154="Revenu",E154-D154,IF(C154="Dépense",D154-E154,"")),0))</f>
        <v/>
      </c>
      <c r="G154" s="35">
        <f>IF(OR(A154="",B154="",D154="",E154=""),"",IFERROR(F154/D154,0))</f>
        <v/>
      </c>
      <c r="H154" s="36">
        <f>IF(COUNTA(A154,B154,D154,E154,I154)=0,"",IF(OR(A154="",B154="",C154="",D154="",E154="",D154&lt;0,E154&lt;0),"À corriger","OK"))</f>
        <v/>
      </c>
      <c r="I154" s="31" t="n"/>
    </row>
    <row r="155">
      <c r="A155" s="30" t="n"/>
      <c r="B155" s="31" t="n"/>
      <c r="C155" s="32">
        <f>IF(B155="","",IFERROR(VLOOKUP(B155,'Paramètres'!$G$4:$H$12,2,FALSE),""))</f>
        <v/>
      </c>
      <c r="D155" s="33" t="n"/>
      <c r="E155" s="33" t="n"/>
      <c r="F155" s="34">
        <f>IF(OR(A155="",B155="",D155="",E155=""),"",IFERROR(IF(C155="Revenu",E155-D155,IF(C155="Dépense",D155-E155,"")),0))</f>
        <v/>
      </c>
      <c r="G155" s="35">
        <f>IF(OR(A155="",B155="",D155="",E155=""),"",IFERROR(F155/D155,0))</f>
        <v/>
      </c>
      <c r="H155" s="36">
        <f>IF(COUNTA(A155,B155,D155,E155,I155)=0,"",IF(OR(A155="",B155="",C155="",D155="",E155="",D155&lt;0,E155&lt;0),"À corriger","OK"))</f>
        <v/>
      </c>
      <c r="I155" s="31" t="n"/>
    </row>
    <row r="156">
      <c r="A156" s="30" t="n"/>
      <c r="B156" s="31" t="n"/>
      <c r="C156" s="32">
        <f>IF(B156="","",IFERROR(VLOOKUP(B156,'Paramètres'!$G$4:$H$12,2,FALSE),""))</f>
        <v/>
      </c>
      <c r="D156" s="33" t="n"/>
      <c r="E156" s="33" t="n"/>
      <c r="F156" s="34">
        <f>IF(OR(A156="",B156="",D156="",E156=""),"",IFERROR(IF(C156="Revenu",E156-D156,IF(C156="Dépense",D156-E156,"")),0))</f>
        <v/>
      </c>
      <c r="G156" s="35">
        <f>IF(OR(A156="",B156="",D156="",E156=""),"",IFERROR(F156/D156,0))</f>
        <v/>
      </c>
      <c r="H156" s="36">
        <f>IF(COUNTA(A156,B156,D156,E156,I156)=0,"",IF(OR(A156="",B156="",C156="",D156="",E156="",D156&lt;0,E156&lt;0),"À corriger","OK"))</f>
        <v/>
      </c>
      <c r="I156" s="31" t="n"/>
    </row>
    <row r="157">
      <c r="A157" s="30" t="n"/>
      <c r="B157" s="31" t="n"/>
      <c r="C157" s="32">
        <f>IF(B157="","",IFERROR(VLOOKUP(B157,'Paramètres'!$G$4:$H$12,2,FALSE),""))</f>
        <v/>
      </c>
      <c r="D157" s="33" t="n"/>
      <c r="E157" s="33" t="n"/>
      <c r="F157" s="34">
        <f>IF(OR(A157="",B157="",D157="",E157=""),"",IFERROR(IF(C157="Revenu",E157-D157,IF(C157="Dépense",D157-E157,"")),0))</f>
        <v/>
      </c>
      <c r="G157" s="35">
        <f>IF(OR(A157="",B157="",D157="",E157=""),"",IFERROR(F157/D157,0))</f>
        <v/>
      </c>
      <c r="H157" s="36">
        <f>IF(COUNTA(A157,B157,D157,E157,I157)=0,"",IF(OR(A157="",B157="",C157="",D157="",E157="",D157&lt;0,E157&lt;0),"À corriger","OK"))</f>
        <v/>
      </c>
      <c r="I157" s="31" t="n"/>
    </row>
    <row r="158">
      <c r="A158" s="30" t="n"/>
      <c r="B158" s="31" t="n"/>
      <c r="C158" s="32">
        <f>IF(B158="","",IFERROR(VLOOKUP(B158,'Paramètres'!$G$4:$H$12,2,FALSE),""))</f>
        <v/>
      </c>
      <c r="D158" s="33" t="n"/>
      <c r="E158" s="33" t="n"/>
      <c r="F158" s="34">
        <f>IF(OR(A158="",B158="",D158="",E158=""),"",IFERROR(IF(C158="Revenu",E158-D158,IF(C158="Dépense",D158-E158,"")),0))</f>
        <v/>
      </c>
      <c r="G158" s="35">
        <f>IF(OR(A158="",B158="",D158="",E158=""),"",IFERROR(F158/D158,0))</f>
        <v/>
      </c>
      <c r="H158" s="36">
        <f>IF(COUNTA(A158,B158,D158,E158,I158)=0,"",IF(OR(A158="",B158="",C158="",D158="",E158="",D158&lt;0,E158&lt;0),"À corriger","OK"))</f>
        <v/>
      </c>
      <c r="I158" s="31" t="n"/>
    </row>
    <row r="159">
      <c r="A159" s="30" t="n"/>
      <c r="B159" s="31" t="n"/>
      <c r="C159" s="32">
        <f>IF(B159="","",IFERROR(VLOOKUP(B159,'Paramètres'!$G$4:$H$12,2,FALSE),""))</f>
        <v/>
      </c>
      <c r="D159" s="33" t="n"/>
      <c r="E159" s="33" t="n"/>
      <c r="F159" s="34">
        <f>IF(OR(A159="",B159="",D159="",E159=""),"",IFERROR(IF(C159="Revenu",E159-D159,IF(C159="Dépense",D159-E159,"")),0))</f>
        <v/>
      </c>
      <c r="G159" s="35">
        <f>IF(OR(A159="",B159="",D159="",E159=""),"",IFERROR(F159/D159,0))</f>
        <v/>
      </c>
      <c r="H159" s="36">
        <f>IF(COUNTA(A159,B159,D159,E159,I159)=0,"",IF(OR(A159="",B159="",C159="",D159="",E159="",D159&lt;0,E159&lt;0),"À corriger","OK"))</f>
        <v/>
      </c>
      <c r="I159" s="31" t="n"/>
    </row>
    <row r="160">
      <c r="A160" s="30" t="n"/>
      <c r="B160" s="31" t="n"/>
      <c r="C160" s="32">
        <f>IF(B160="","",IFERROR(VLOOKUP(B160,'Paramètres'!$G$4:$H$12,2,FALSE),""))</f>
        <v/>
      </c>
      <c r="D160" s="33" t="n"/>
      <c r="E160" s="33" t="n"/>
      <c r="F160" s="34">
        <f>IF(OR(A160="",B160="",D160="",E160=""),"",IFERROR(IF(C160="Revenu",E160-D160,IF(C160="Dépense",D160-E160,"")),0))</f>
        <v/>
      </c>
      <c r="G160" s="35">
        <f>IF(OR(A160="",B160="",D160="",E160=""),"",IFERROR(F160/D160,0))</f>
        <v/>
      </c>
      <c r="H160" s="36">
        <f>IF(COUNTA(A160,B160,D160,E160,I160)=0,"",IF(OR(A160="",B160="",C160="",D160="",E160="",D160&lt;0,E160&lt;0),"À corriger","OK"))</f>
        <v/>
      </c>
      <c r="I160" s="31" t="n"/>
    </row>
    <row r="161">
      <c r="A161" s="30" t="n"/>
      <c r="B161" s="31" t="n"/>
      <c r="C161" s="32">
        <f>IF(B161="","",IFERROR(VLOOKUP(B161,'Paramètres'!$G$4:$H$12,2,FALSE),""))</f>
        <v/>
      </c>
      <c r="D161" s="33" t="n"/>
      <c r="E161" s="33" t="n"/>
      <c r="F161" s="34">
        <f>IF(OR(A161="",B161="",D161="",E161=""),"",IFERROR(IF(C161="Revenu",E161-D161,IF(C161="Dépense",D161-E161,"")),0))</f>
        <v/>
      </c>
      <c r="G161" s="35">
        <f>IF(OR(A161="",B161="",D161="",E161=""),"",IFERROR(F161/D161,0))</f>
        <v/>
      </c>
      <c r="H161" s="36">
        <f>IF(COUNTA(A161,B161,D161,E161,I161)=0,"",IF(OR(A161="",B161="",C161="",D161="",E161="",D161&lt;0,E161&lt;0),"À corriger","OK"))</f>
        <v/>
      </c>
      <c r="I161" s="31" t="n"/>
    </row>
    <row r="162">
      <c r="A162" s="30" t="n"/>
      <c r="B162" s="31" t="n"/>
      <c r="C162" s="32">
        <f>IF(B162="","",IFERROR(VLOOKUP(B162,'Paramètres'!$G$4:$H$12,2,FALSE),""))</f>
        <v/>
      </c>
      <c r="D162" s="33" t="n"/>
      <c r="E162" s="33" t="n"/>
      <c r="F162" s="34">
        <f>IF(OR(A162="",B162="",D162="",E162=""),"",IFERROR(IF(C162="Revenu",E162-D162,IF(C162="Dépense",D162-E162,"")),0))</f>
        <v/>
      </c>
      <c r="G162" s="35">
        <f>IF(OR(A162="",B162="",D162="",E162=""),"",IFERROR(F162/D162,0))</f>
        <v/>
      </c>
      <c r="H162" s="36">
        <f>IF(COUNTA(A162,B162,D162,E162,I162)=0,"",IF(OR(A162="",B162="",C162="",D162="",E162="",D162&lt;0,E162&lt;0),"À corriger","OK"))</f>
        <v/>
      </c>
      <c r="I162" s="31" t="n"/>
    </row>
    <row r="163">
      <c r="A163" s="30" t="n"/>
      <c r="B163" s="31" t="n"/>
      <c r="C163" s="32">
        <f>IF(B163="","",IFERROR(VLOOKUP(B163,'Paramètres'!$G$4:$H$12,2,FALSE),""))</f>
        <v/>
      </c>
      <c r="D163" s="33" t="n"/>
      <c r="E163" s="33" t="n"/>
      <c r="F163" s="34">
        <f>IF(OR(A163="",B163="",D163="",E163=""),"",IFERROR(IF(C163="Revenu",E163-D163,IF(C163="Dépense",D163-E163,"")),0))</f>
        <v/>
      </c>
      <c r="G163" s="35">
        <f>IF(OR(A163="",B163="",D163="",E163=""),"",IFERROR(F163/D163,0))</f>
        <v/>
      </c>
      <c r="H163" s="36">
        <f>IF(COUNTA(A163,B163,D163,E163,I163)=0,"",IF(OR(A163="",B163="",C163="",D163="",E163="",D163&lt;0,E163&lt;0),"À corriger","OK"))</f>
        <v/>
      </c>
      <c r="I163" s="31" t="n"/>
    </row>
    <row r="164">
      <c r="A164" s="30" t="n"/>
      <c r="B164" s="31" t="n"/>
      <c r="C164" s="32">
        <f>IF(B164="","",IFERROR(VLOOKUP(B164,'Paramètres'!$G$4:$H$12,2,FALSE),""))</f>
        <v/>
      </c>
      <c r="D164" s="33" t="n"/>
      <c r="E164" s="33" t="n"/>
      <c r="F164" s="34">
        <f>IF(OR(A164="",B164="",D164="",E164=""),"",IFERROR(IF(C164="Revenu",E164-D164,IF(C164="Dépense",D164-E164,"")),0))</f>
        <v/>
      </c>
      <c r="G164" s="35">
        <f>IF(OR(A164="",B164="",D164="",E164=""),"",IFERROR(F164/D164,0))</f>
        <v/>
      </c>
      <c r="H164" s="36">
        <f>IF(COUNTA(A164,B164,D164,E164,I164)=0,"",IF(OR(A164="",B164="",C164="",D164="",E164="",D164&lt;0,E164&lt;0),"À corriger","OK"))</f>
        <v/>
      </c>
      <c r="I164" s="31" t="n"/>
    </row>
    <row r="165">
      <c r="A165" s="30" t="n"/>
      <c r="B165" s="31" t="n"/>
      <c r="C165" s="32">
        <f>IF(B165="","",IFERROR(VLOOKUP(B165,'Paramètres'!$G$4:$H$12,2,FALSE),""))</f>
        <v/>
      </c>
      <c r="D165" s="33" t="n"/>
      <c r="E165" s="33" t="n"/>
      <c r="F165" s="34">
        <f>IF(OR(A165="",B165="",D165="",E165=""),"",IFERROR(IF(C165="Revenu",E165-D165,IF(C165="Dépense",D165-E165,"")),0))</f>
        <v/>
      </c>
      <c r="G165" s="35">
        <f>IF(OR(A165="",B165="",D165="",E165=""),"",IFERROR(F165/D165,0))</f>
        <v/>
      </c>
      <c r="H165" s="36">
        <f>IF(COUNTA(A165,B165,D165,E165,I165)=0,"",IF(OR(A165="",B165="",C165="",D165="",E165="",D165&lt;0,E165&lt;0),"À corriger","OK"))</f>
        <v/>
      </c>
      <c r="I165" s="31" t="n"/>
    </row>
    <row r="166">
      <c r="A166" s="30" t="n"/>
      <c r="B166" s="31" t="n"/>
      <c r="C166" s="32">
        <f>IF(B166="","",IFERROR(VLOOKUP(B166,'Paramètres'!$G$4:$H$12,2,FALSE),""))</f>
        <v/>
      </c>
      <c r="D166" s="33" t="n"/>
      <c r="E166" s="33" t="n"/>
      <c r="F166" s="34">
        <f>IF(OR(A166="",B166="",D166="",E166=""),"",IFERROR(IF(C166="Revenu",E166-D166,IF(C166="Dépense",D166-E166,"")),0))</f>
        <v/>
      </c>
      <c r="G166" s="35">
        <f>IF(OR(A166="",B166="",D166="",E166=""),"",IFERROR(F166/D166,0))</f>
        <v/>
      </c>
      <c r="H166" s="36">
        <f>IF(COUNTA(A166,B166,D166,E166,I166)=0,"",IF(OR(A166="",B166="",C166="",D166="",E166="",D166&lt;0,E166&lt;0),"À corriger","OK"))</f>
        <v/>
      </c>
      <c r="I166" s="31" t="n"/>
    </row>
    <row r="167">
      <c r="A167" s="30" t="n"/>
      <c r="B167" s="31" t="n"/>
      <c r="C167" s="32">
        <f>IF(B167="","",IFERROR(VLOOKUP(B167,'Paramètres'!$G$4:$H$12,2,FALSE),""))</f>
        <v/>
      </c>
      <c r="D167" s="33" t="n"/>
      <c r="E167" s="33" t="n"/>
      <c r="F167" s="34">
        <f>IF(OR(A167="",B167="",D167="",E167=""),"",IFERROR(IF(C167="Revenu",E167-D167,IF(C167="Dépense",D167-E167,"")),0))</f>
        <v/>
      </c>
      <c r="G167" s="35">
        <f>IF(OR(A167="",B167="",D167="",E167=""),"",IFERROR(F167/D167,0))</f>
        <v/>
      </c>
      <c r="H167" s="36">
        <f>IF(COUNTA(A167,B167,D167,E167,I167)=0,"",IF(OR(A167="",B167="",C167="",D167="",E167="",D167&lt;0,E167&lt;0),"À corriger","OK"))</f>
        <v/>
      </c>
      <c r="I167" s="31" t="n"/>
    </row>
    <row r="168">
      <c r="A168" s="30" t="n"/>
      <c r="B168" s="31" t="n"/>
      <c r="C168" s="32">
        <f>IF(B168="","",IFERROR(VLOOKUP(B168,'Paramètres'!$G$4:$H$12,2,FALSE),""))</f>
        <v/>
      </c>
      <c r="D168" s="33" t="n"/>
      <c r="E168" s="33" t="n"/>
      <c r="F168" s="34">
        <f>IF(OR(A168="",B168="",D168="",E168=""),"",IFERROR(IF(C168="Revenu",E168-D168,IF(C168="Dépense",D168-E168,"")),0))</f>
        <v/>
      </c>
      <c r="G168" s="35">
        <f>IF(OR(A168="",B168="",D168="",E168=""),"",IFERROR(F168/D168,0))</f>
        <v/>
      </c>
      <c r="H168" s="36">
        <f>IF(COUNTA(A168,B168,D168,E168,I168)=0,"",IF(OR(A168="",B168="",C168="",D168="",E168="",D168&lt;0,E168&lt;0),"À corriger","OK"))</f>
        <v/>
      </c>
      <c r="I168" s="31" t="n"/>
    </row>
    <row r="169">
      <c r="A169" s="30" t="n"/>
      <c r="B169" s="31" t="n"/>
      <c r="C169" s="32">
        <f>IF(B169="","",IFERROR(VLOOKUP(B169,'Paramètres'!$G$4:$H$12,2,FALSE),""))</f>
        <v/>
      </c>
      <c r="D169" s="33" t="n"/>
      <c r="E169" s="33" t="n"/>
      <c r="F169" s="34">
        <f>IF(OR(A169="",B169="",D169="",E169=""),"",IFERROR(IF(C169="Revenu",E169-D169,IF(C169="Dépense",D169-E169,"")),0))</f>
        <v/>
      </c>
      <c r="G169" s="35">
        <f>IF(OR(A169="",B169="",D169="",E169=""),"",IFERROR(F169/D169,0))</f>
        <v/>
      </c>
      <c r="H169" s="36">
        <f>IF(COUNTA(A169,B169,D169,E169,I169)=0,"",IF(OR(A169="",B169="",C169="",D169="",E169="",D169&lt;0,E169&lt;0),"À corriger","OK"))</f>
        <v/>
      </c>
      <c r="I169" s="31" t="n"/>
    </row>
    <row r="170">
      <c r="A170" s="30" t="n"/>
      <c r="B170" s="31" t="n"/>
      <c r="C170" s="32">
        <f>IF(B170="","",IFERROR(VLOOKUP(B170,'Paramètres'!$G$4:$H$12,2,FALSE),""))</f>
        <v/>
      </c>
      <c r="D170" s="33" t="n"/>
      <c r="E170" s="33" t="n"/>
      <c r="F170" s="34">
        <f>IF(OR(A170="",B170="",D170="",E170=""),"",IFERROR(IF(C170="Revenu",E170-D170,IF(C170="Dépense",D170-E170,"")),0))</f>
        <v/>
      </c>
      <c r="G170" s="35">
        <f>IF(OR(A170="",B170="",D170="",E170=""),"",IFERROR(F170/D170,0))</f>
        <v/>
      </c>
      <c r="H170" s="36">
        <f>IF(COUNTA(A170,B170,D170,E170,I170)=0,"",IF(OR(A170="",B170="",C170="",D170="",E170="",D170&lt;0,E170&lt;0),"À corriger","OK"))</f>
        <v/>
      </c>
      <c r="I170" s="31" t="n"/>
    </row>
    <row r="171">
      <c r="A171" s="30" t="n"/>
      <c r="B171" s="31" t="n"/>
      <c r="C171" s="32">
        <f>IF(B171="","",IFERROR(VLOOKUP(B171,'Paramètres'!$G$4:$H$12,2,FALSE),""))</f>
        <v/>
      </c>
      <c r="D171" s="33" t="n"/>
      <c r="E171" s="33" t="n"/>
      <c r="F171" s="34">
        <f>IF(OR(A171="",B171="",D171="",E171=""),"",IFERROR(IF(C171="Revenu",E171-D171,IF(C171="Dépense",D171-E171,"")),0))</f>
        <v/>
      </c>
      <c r="G171" s="35">
        <f>IF(OR(A171="",B171="",D171="",E171=""),"",IFERROR(F171/D171,0))</f>
        <v/>
      </c>
      <c r="H171" s="36">
        <f>IF(COUNTA(A171,B171,D171,E171,I171)=0,"",IF(OR(A171="",B171="",C171="",D171="",E171="",D171&lt;0,E171&lt;0),"À corriger","OK"))</f>
        <v/>
      </c>
      <c r="I171" s="31" t="n"/>
    </row>
    <row r="172">
      <c r="A172" s="30" t="n"/>
      <c r="B172" s="31" t="n"/>
      <c r="C172" s="32">
        <f>IF(B172="","",IFERROR(VLOOKUP(B172,'Paramètres'!$G$4:$H$12,2,FALSE),""))</f>
        <v/>
      </c>
      <c r="D172" s="33" t="n"/>
      <c r="E172" s="33" t="n"/>
      <c r="F172" s="34">
        <f>IF(OR(A172="",B172="",D172="",E172=""),"",IFERROR(IF(C172="Revenu",E172-D172,IF(C172="Dépense",D172-E172,"")),0))</f>
        <v/>
      </c>
      <c r="G172" s="35">
        <f>IF(OR(A172="",B172="",D172="",E172=""),"",IFERROR(F172/D172,0))</f>
        <v/>
      </c>
      <c r="H172" s="36">
        <f>IF(COUNTA(A172,B172,D172,E172,I172)=0,"",IF(OR(A172="",B172="",C172="",D172="",E172="",D172&lt;0,E172&lt;0),"À corriger","OK"))</f>
        <v/>
      </c>
      <c r="I172" s="31" t="n"/>
    </row>
    <row r="173">
      <c r="A173" s="30" t="n"/>
      <c r="B173" s="31" t="n"/>
      <c r="C173" s="32">
        <f>IF(B173="","",IFERROR(VLOOKUP(B173,'Paramètres'!$G$4:$H$12,2,FALSE),""))</f>
        <v/>
      </c>
      <c r="D173" s="33" t="n"/>
      <c r="E173" s="33" t="n"/>
      <c r="F173" s="34">
        <f>IF(OR(A173="",B173="",D173="",E173=""),"",IFERROR(IF(C173="Revenu",E173-D173,IF(C173="Dépense",D173-E173,"")),0))</f>
        <v/>
      </c>
      <c r="G173" s="35">
        <f>IF(OR(A173="",B173="",D173="",E173=""),"",IFERROR(F173/D173,0))</f>
        <v/>
      </c>
      <c r="H173" s="36">
        <f>IF(COUNTA(A173,B173,D173,E173,I173)=0,"",IF(OR(A173="",B173="",C173="",D173="",E173="",D173&lt;0,E173&lt;0),"À corriger","OK"))</f>
        <v/>
      </c>
      <c r="I173" s="31" t="n"/>
    </row>
    <row r="174">
      <c r="A174" s="30" t="n"/>
      <c r="B174" s="31" t="n"/>
      <c r="C174" s="32">
        <f>IF(B174="","",IFERROR(VLOOKUP(B174,'Paramètres'!$G$4:$H$12,2,FALSE),""))</f>
        <v/>
      </c>
      <c r="D174" s="33" t="n"/>
      <c r="E174" s="33" t="n"/>
      <c r="F174" s="34">
        <f>IF(OR(A174="",B174="",D174="",E174=""),"",IFERROR(IF(C174="Revenu",E174-D174,IF(C174="Dépense",D174-E174,"")),0))</f>
        <v/>
      </c>
      <c r="G174" s="35">
        <f>IF(OR(A174="",B174="",D174="",E174=""),"",IFERROR(F174/D174,0))</f>
        <v/>
      </c>
      <c r="H174" s="36">
        <f>IF(COUNTA(A174,B174,D174,E174,I174)=0,"",IF(OR(A174="",B174="",C174="",D174="",E174="",D174&lt;0,E174&lt;0),"À corriger","OK"))</f>
        <v/>
      </c>
      <c r="I174" s="31" t="n"/>
    </row>
    <row r="175">
      <c r="A175" s="30" t="n"/>
      <c r="B175" s="31" t="n"/>
      <c r="C175" s="32">
        <f>IF(B175="","",IFERROR(VLOOKUP(B175,'Paramètres'!$G$4:$H$12,2,FALSE),""))</f>
        <v/>
      </c>
      <c r="D175" s="33" t="n"/>
      <c r="E175" s="33" t="n"/>
      <c r="F175" s="34">
        <f>IF(OR(A175="",B175="",D175="",E175=""),"",IFERROR(IF(C175="Revenu",E175-D175,IF(C175="Dépense",D175-E175,"")),0))</f>
        <v/>
      </c>
      <c r="G175" s="35">
        <f>IF(OR(A175="",B175="",D175="",E175=""),"",IFERROR(F175/D175,0))</f>
        <v/>
      </c>
      <c r="H175" s="36">
        <f>IF(COUNTA(A175,B175,D175,E175,I175)=0,"",IF(OR(A175="",B175="",C175="",D175="",E175="",D175&lt;0,E175&lt;0),"À corriger","OK"))</f>
        <v/>
      </c>
      <c r="I175" s="31" t="n"/>
    </row>
    <row r="176">
      <c r="A176" s="30" t="n"/>
      <c r="B176" s="31" t="n"/>
      <c r="C176" s="32">
        <f>IF(B176="","",IFERROR(VLOOKUP(B176,'Paramètres'!$G$4:$H$12,2,FALSE),""))</f>
        <v/>
      </c>
      <c r="D176" s="33" t="n"/>
      <c r="E176" s="33" t="n"/>
      <c r="F176" s="34">
        <f>IF(OR(A176="",B176="",D176="",E176=""),"",IFERROR(IF(C176="Revenu",E176-D176,IF(C176="Dépense",D176-E176,"")),0))</f>
        <v/>
      </c>
      <c r="G176" s="35">
        <f>IF(OR(A176="",B176="",D176="",E176=""),"",IFERROR(F176/D176,0))</f>
        <v/>
      </c>
      <c r="H176" s="36">
        <f>IF(COUNTA(A176,B176,D176,E176,I176)=0,"",IF(OR(A176="",B176="",C176="",D176="",E176="",D176&lt;0,E176&lt;0),"À corriger","OK"))</f>
        <v/>
      </c>
      <c r="I176" s="31" t="n"/>
    </row>
    <row r="177">
      <c r="A177" s="30" t="n"/>
      <c r="B177" s="31" t="n"/>
      <c r="C177" s="32">
        <f>IF(B177="","",IFERROR(VLOOKUP(B177,'Paramètres'!$G$4:$H$12,2,FALSE),""))</f>
        <v/>
      </c>
      <c r="D177" s="33" t="n"/>
      <c r="E177" s="33" t="n"/>
      <c r="F177" s="34">
        <f>IF(OR(A177="",B177="",D177="",E177=""),"",IFERROR(IF(C177="Revenu",E177-D177,IF(C177="Dépense",D177-E177,"")),0))</f>
        <v/>
      </c>
      <c r="G177" s="35">
        <f>IF(OR(A177="",B177="",D177="",E177=""),"",IFERROR(F177/D177,0))</f>
        <v/>
      </c>
      <c r="H177" s="36">
        <f>IF(COUNTA(A177,B177,D177,E177,I177)=0,"",IF(OR(A177="",B177="",C177="",D177="",E177="",D177&lt;0,E177&lt;0),"À corriger","OK"))</f>
        <v/>
      </c>
      <c r="I177" s="31" t="n"/>
    </row>
    <row r="178">
      <c r="A178" s="30" t="n"/>
      <c r="B178" s="31" t="n"/>
      <c r="C178" s="32">
        <f>IF(B178="","",IFERROR(VLOOKUP(B178,'Paramètres'!$G$4:$H$12,2,FALSE),""))</f>
        <v/>
      </c>
      <c r="D178" s="33" t="n"/>
      <c r="E178" s="33" t="n"/>
      <c r="F178" s="34">
        <f>IF(OR(A178="",B178="",D178="",E178=""),"",IFERROR(IF(C178="Revenu",E178-D178,IF(C178="Dépense",D178-E178,"")),0))</f>
        <v/>
      </c>
      <c r="G178" s="35">
        <f>IF(OR(A178="",B178="",D178="",E178=""),"",IFERROR(F178/D178,0))</f>
        <v/>
      </c>
      <c r="H178" s="36">
        <f>IF(COUNTA(A178,B178,D178,E178,I178)=0,"",IF(OR(A178="",B178="",C178="",D178="",E178="",D178&lt;0,E178&lt;0),"À corriger","OK"))</f>
        <v/>
      </c>
      <c r="I178" s="31" t="n"/>
    </row>
    <row r="179">
      <c r="A179" s="30" t="n"/>
      <c r="B179" s="31" t="n"/>
      <c r="C179" s="32">
        <f>IF(B179="","",IFERROR(VLOOKUP(B179,'Paramètres'!$G$4:$H$12,2,FALSE),""))</f>
        <v/>
      </c>
      <c r="D179" s="33" t="n"/>
      <c r="E179" s="33" t="n"/>
      <c r="F179" s="34">
        <f>IF(OR(A179="",B179="",D179="",E179=""),"",IFERROR(IF(C179="Revenu",E179-D179,IF(C179="Dépense",D179-E179,"")),0))</f>
        <v/>
      </c>
      <c r="G179" s="35">
        <f>IF(OR(A179="",B179="",D179="",E179=""),"",IFERROR(F179/D179,0))</f>
        <v/>
      </c>
      <c r="H179" s="36">
        <f>IF(COUNTA(A179,B179,D179,E179,I179)=0,"",IF(OR(A179="",B179="",C179="",D179="",E179="",D179&lt;0,E179&lt;0),"À corriger","OK"))</f>
        <v/>
      </c>
      <c r="I179" s="31" t="n"/>
    </row>
    <row r="180">
      <c r="A180" s="30" t="n"/>
      <c r="B180" s="31" t="n"/>
      <c r="C180" s="32">
        <f>IF(B180="","",IFERROR(VLOOKUP(B180,'Paramètres'!$G$4:$H$12,2,FALSE),""))</f>
        <v/>
      </c>
      <c r="D180" s="33" t="n"/>
      <c r="E180" s="33" t="n"/>
      <c r="F180" s="34">
        <f>IF(OR(A180="",B180="",D180="",E180=""),"",IFERROR(IF(C180="Revenu",E180-D180,IF(C180="Dépense",D180-E180,"")),0))</f>
        <v/>
      </c>
      <c r="G180" s="35">
        <f>IF(OR(A180="",B180="",D180="",E180=""),"",IFERROR(F180/D180,0))</f>
        <v/>
      </c>
      <c r="H180" s="36">
        <f>IF(COUNTA(A180,B180,D180,E180,I180)=0,"",IF(OR(A180="",B180="",C180="",D180="",E180="",D180&lt;0,E180&lt;0),"À corriger","OK"))</f>
        <v/>
      </c>
      <c r="I180" s="31" t="n"/>
    </row>
    <row r="181">
      <c r="A181" s="30" t="n"/>
      <c r="B181" s="31" t="n"/>
      <c r="C181" s="32">
        <f>IF(B181="","",IFERROR(VLOOKUP(B181,'Paramètres'!$G$4:$H$12,2,FALSE),""))</f>
        <v/>
      </c>
      <c r="D181" s="33" t="n"/>
      <c r="E181" s="33" t="n"/>
      <c r="F181" s="34">
        <f>IF(OR(A181="",B181="",D181="",E181=""),"",IFERROR(IF(C181="Revenu",E181-D181,IF(C181="Dépense",D181-E181,"")),0))</f>
        <v/>
      </c>
      <c r="G181" s="35">
        <f>IF(OR(A181="",B181="",D181="",E181=""),"",IFERROR(F181/D181,0))</f>
        <v/>
      </c>
      <c r="H181" s="36">
        <f>IF(COUNTA(A181,B181,D181,E181,I181)=0,"",IF(OR(A181="",B181="",C181="",D181="",E181="",D181&lt;0,E181&lt;0),"À corriger","OK"))</f>
        <v/>
      </c>
      <c r="I181" s="31" t="n"/>
    </row>
    <row r="182">
      <c r="A182" s="30" t="n"/>
      <c r="B182" s="31" t="n"/>
      <c r="C182" s="32">
        <f>IF(B182="","",IFERROR(VLOOKUP(B182,'Paramètres'!$G$4:$H$12,2,FALSE),""))</f>
        <v/>
      </c>
      <c r="D182" s="33" t="n"/>
      <c r="E182" s="33" t="n"/>
      <c r="F182" s="34">
        <f>IF(OR(A182="",B182="",D182="",E182=""),"",IFERROR(IF(C182="Revenu",E182-D182,IF(C182="Dépense",D182-E182,"")),0))</f>
        <v/>
      </c>
      <c r="G182" s="35">
        <f>IF(OR(A182="",B182="",D182="",E182=""),"",IFERROR(F182/D182,0))</f>
        <v/>
      </c>
      <c r="H182" s="36">
        <f>IF(COUNTA(A182,B182,D182,E182,I182)=0,"",IF(OR(A182="",B182="",C182="",D182="",E182="",D182&lt;0,E182&lt;0),"À corriger","OK"))</f>
        <v/>
      </c>
      <c r="I182" s="31" t="n"/>
    </row>
    <row r="183">
      <c r="A183" s="30" t="n"/>
      <c r="B183" s="31" t="n"/>
      <c r="C183" s="32">
        <f>IF(B183="","",IFERROR(VLOOKUP(B183,'Paramètres'!$G$4:$H$12,2,FALSE),""))</f>
        <v/>
      </c>
      <c r="D183" s="33" t="n"/>
      <c r="E183" s="33" t="n"/>
      <c r="F183" s="34">
        <f>IF(OR(A183="",B183="",D183="",E183=""),"",IFERROR(IF(C183="Revenu",E183-D183,IF(C183="Dépense",D183-E183,"")),0))</f>
        <v/>
      </c>
      <c r="G183" s="35">
        <f>IF(OR(A183="",B183="",D183="",E183=""),"",IFERROR(F183/D183,0))</f>
        <v/>
      </c>
      <c r="H183" s="36">
        <f>IF(COUNTA(A183,B183,D183,E183,I183)=0,"",IF(OR(A183="",B183="",C183="",D183="",E183="",D183&lt;0,E183&lt;0),"À corriger","OK"))</f>
        <v/>
      </c>
      <c r="I183" s="31" t="n"/>
    </row>
    <row r="184">
      <c r="A184" s="30" t="n"/>
      <c r="B184" s="31" t="n"/>
      <c r="C184" s="32">
        <f>IF(B184="","",IFERROR(VLOOKUP(B184,'Paramètres'!$G$4:$H$12,2,FALSE),""))</f>
        <v/>
      </c>
      <c r="D184" s="33" t="n"/>
      <c r="E184" s="33" t="n"/>
      <c r="F184" s="34">
        <f>IF(OR(A184="",B184="",D184="",E184=""),"",IFERROR(IF(C184="Revenu",E184-D184,IF(C184="Dépense",D184-E184,"")),0))</f>
        <v/>
      </c>
      <c r="G184" s="35">
        <f>IF(OR(A184="",B184="",D184="",E184=""),"",IFERROR(F184/D184,0))</f>
        <v/>
      </c>
      <c r="H184" s="36">
        <f>IF(COUNTA(A184,B184,D184,E184,I184)=0,"",IF(OR(A184="",B184="",C184="",D184="",E184="",D184&lt;0,E184&lt;0),"À corriger","OK"))</f>
        <v/>
      </c>
      <c r="I184" s="31" t="n"/>
    </row>
    <row r="185">
      <c r="A185" s="30" t="n"/>
      <c r="B185" s="31" t="n"/>
      <c r="C185" s="32">
        <f>IF(B185="","",IFERROR(VLOOKUP(B185,'Paramètres'!$G$4:$H$12,2,FALSE),""))</f>
        <v/>
      </c>
      <c r="D185" s="33" t="n"/>
      <c r="E185" s="33" t="n"/>
      <c r="F185" s="34">
        <f>IF(OR(A185="",B185="",D185="",E185=""),"",IFERROR(IF(C185="Revenu",E185-D185,IF(C185="Dépense",D185-E185,"")),0))</f>
        <v/>
      </c>
      <c r="G185" s="35">
        <f>IF(OR(A185="",B185="",D185="",E185=""),"",IFERROR(F185/D185,0))</f>
        <v/>
      </c>
      <c r="H185" s="36">
        <f>IF(COUNTA(A185,B185,D185,E185,I185)=0,"",IF(OR(A185="",B185="",C185="",D185="",E185="",D185&lt;0,E185&lt;0),"À corriger","OK"))</f>
        <v/>
      </c>
      <c r="I185" s="31" t="n"/>
    </row>
    <row r="186">
      <c r="A186" s="30" t="n"/>
      <c r="B186" s="31" t="n"/>
      <c r="C186" s="32">
        <f>IF(B186="","",IFERROR(VLOOKUP(B186,'Paramètres'!$G$4:$H$12,2,FALSE),""))</f>
        <v/>
      </c>
      <c r="D186" s="33" t="n"/>
      <c r="E186" s="33" t="n"/>
      <c r="F186" s="34">
        <f>IF(OR(A186="",B186="",D186="",E186=""),"",IFERROR(IF(C186="Revenu",E186-D186,IF(C186="Dépense",D186-E186,"")),0))</f>
        <v/>
      </c>
      <c r="G186" s="35">
        <f>IF(OR(A186="",B186="",D186="",E186=""),"",IFERROR(F186/D186,0))</f>
        <v/>
      </c>
      <c r="H186" s="36">
        <f>IF(COUNTA(A186,B186,D186,E186,I186)=0,"",IF(OR(A186="",B186="",C186="",D186="",E186="",D186&lt;0,E186&lt;0),"À corriger","OK"))</f>
        <v/>
      </c>
      <c r="I186" s="31" t="n"/>
    </row>
    <row r="187">
      <c r="A187" s="30" t="n"/>
      <c r="B187" s="31" t="n"/>
      <c r="C187" s="32">
        <f>IF(B187="","",IFERROR(VLOOKUP(B187,'Paramètres'!$G$4:$H$12,2,FALSE),""))</f>
        <v/>
      </c>
      <c r="D187" s="33" t="n"/>
      <c r="E187" s="33" t="n"/>
      <c r="F187" s="34">
        <f>IF(OR(A187="",B187="",D187="",E187=""),"",IFERROR(IF(C187="Revenu",E187-D187,IF(C187="Dépense",D187-E187,"")),0))</f>
        <v/>
      </c>
      <c r="G187" s="35">
        <f>IF(OR(A187="",B187="",D187="",E187=""),"",IFERROR(F187/D187,0))</f>
        <v/>
      </c>
      <c r="H187" s="36">
        <f>IF(COUNTA(A187,B187,D187,E187,I187)=0,"",IF(OR(A187="",B187="",C187="",D187="",E187="",D187&lt;0,E187&lt;0),"À corriger","OK"))</f>
        <v/>
      </c>
      <c r="I187" s="31" t="n"/>
    </row>
    <row r="188">
      <c r="A188" s="30" t="n"/>
      <c r="B188" s="31" t="n"/>
      <c r="C188" s="32">
        <f>IF(B188="","",IFERROR(VLOOKUP(B188,'Paramètres'!$G$4:$H$12,2,FALSE),""))</f>
        <v/>
      </c>
      <c r="D188" s="33" t="n"/>
      <c r="E188" s="33" t="n"/>
      <c r="F188" s="34">
        <f>IF(OR(A188="",B188="",D188="",E188=""),"",IFERROR(IF(C188="Revenu",E188-D188,IF(C188="Dépense",D188-E188,"")),0))</f>
        <v/>
      </c>
      <c r="G188" s="35">
        <f>IF(OR(A188="",B188="",D188="",E188=""),"",IFERROR(F188/D188,0))</f>
        <v/>
      </c>
      <c r="H188" s="36">
        <f>IF(COUNTA(A188,B188,D188,E188,I188)=0,"",IF(OR(A188="",B188="",C188="",D188="",E188="",D188&lt;0,E188&lt;0),"À corriger","OK"))</f>
        <v/>
      </c>
      <c r="I188" s="31" t="n"/>
    </row>
    <row r="189">
      <c r="A189" s="30" t="n"/>
      <c r="B189" s="31" t="n"/>
      <c r="C189" s="32">
        <f>IF(B189="","",IFERROR(VLOOKUP(B189,'Paramètres'!$G$4:$H$12,2,FALSE),""))</f>
        <v/>
      </c>
      <c r="D189" s="33" t="n"/>
      <c r="E189" s="33" t="n"/>
      <c r="F189" s="34">
        <f>IF(OR(A189="",B189="",D189="",E189=""),"",IFERROR(IF(C189="Revenu",E189-D189,IF(C189="Dépense",D189-E189,"")),0))</f>
        <v/>
      </c>
      <c r="G189" s="35">
        <f>IF(OR(A189="",B189="",D189="",E189=""),"",IFERROR(F189/D189,0))</f>
        <v/>
      </c>
      <c r="H189" s="36">
        <f>IF(COUNTA(A189,B189,D189,E189,I189)=0,"",IF(OR(A189="",B189="",C189="",D189="",E189="",D189&lt;0,E189&lt;0),"À corriger","OK"))</f>
        <v/>
      </c>
      <c r="I189" s="31" t="n"/>
    </row>
    <row r="190">
      <c r="A190" s="30" t="n"/>
      <c r="B190" s="31" t="n"/>
      <c r="C190" s="32">
        <f>IF(B190="","",IFERROR(VLOOKUP(B190,'Paramètres'!$G$4:$H$12,2,FALSE),""))</f>
        <v/>
      </c>
      <c r="D190" s="33" t="n"/>
      <c r="E190" s="33" t="n"/>
      <c r="F190" s="34">
        <f>IF(OR(A190="",B190="",D190="",E190=""),"",IFERROR(IF(C190="Revenu",E190-D190,IF(C190="Dépense",D190-E190,"")),0))</f>
        <v/>
      </c>
      <c r="G190" s="35">
        <f>IF(OR(A190="",B190="",D190="",E190=""),"",IFERROR(F190/D190,0))</f>
        <v/>
      </c>
      <c r="H190" s="36">
        <f>IF(COUNTA(A190,B190,D190,E190,I190)=0,"",IF(OR(A190="",B190="",C190="",D190="",E190="",D190&lt;0,E190&lt;0),"À corriger","OK"))</f>
        <v/>
      </c>
      <c r="I190" s="31" t="n"/>
    </row>
    <row r="191">
      <c r="A191" s="30" t="n"/>
      <c r="B191" s="31" t="n"/>
      <c r="C191" s="32">
        <f>IF(B191="","",IFERROR(VLOOKUP(B191,'Paramètres'!$G$4:$H$12,2,FALSE),""))</f>
        <v/>
      </c>
      <c r="D191" s="33" t="n"/>
      <c r="E191" s="33" t="n"/>
      <c r="F191" s="34">
        <f>IF(OR(A191="",B191="",D191="",E191=""),"",IFERROR(IF(C191="Revenu",E191-D191,IF(C191="Dépense",D191-E191,"")),0))</f>
        <v/>
      </c>
      <c r="G191" s="35">
        <f>IF(OR(A191="",B191="",D191="",E191=""),"",IFERROR(F191/D191,0))</f>
        <v/>
      </c>
      <c r="H191" s="36">
        <f>IF(COUNTA(A191,B191,D191,E191,I191)=0,"",IF(OR(A191="",B191="",C191="",D191="",E191="",D191&lt;0,E191&lt;0),"À corriger","OK"))</f>
        <v/>
      </c>
      <c r="I191" s="31" t="n"/>
    </row>
    <row r="192">
      <c r="A192" s="30" t="n"/>
      <c r="B192" s="31" t="n"/>
      <c r="C192" s="32">
        <f>IF(B192="","",IFERROR(VLOOKUP(B192,'Paramètres'!$G$4:$H$12,2,FALSE),""))</f>
        <v/>
      </c>
      <c r="D192" s="33" t="n"/>
      <c r="E192" s="33" t="n"/>
      <c r="F192" s="34">
        <f>IF(OR(A192="",B192="",D192="",E192=""),"",IFERROR(IF(C192="Revenu",E192-D192,IF(C192="Dépense",D192-E192,"")),0))</f>
        <v/>
      </c>
      <c r="G192" s="35">
        <f>IF(OR(A192="",B192="",D192="",E192=""),"",IFERROR(F192/D192,0))</f>
        <v/>
      </c>
      <c r="H192" s="36">
        <f>IF(COUNTA(A192,B192,D192,E192,I192)=0,"",IF(OR(A192="",B192="",C192="",D192="",E192="",D192&lt;0,E192&lt;0),"À corriger","OK"))</f>
        <v/>
      </c>
      <c r="I192" s="31" t="n"/>
    </row>
    <row r="193">
      <c r="A193" s="30" t="n"/>
      <c r="B193" s="31" t="n"/>
      <c r="C193" s="32">
        <f>IF(B193="","",IFERROR(VLOOKUP(B193,'Paramètres'!$G$4:$H$12,2,FALSE),""))</f>
        <v/>
      </c>
      <c r="D193" s="33" t="n"/>
      <c r="E193" s="33" t="n"/>
      <c r="F193" s="34">
        <f>IF(OR(A193="",B193="",D193="",E193=""),"",IFERROR(IF(C193="Revenu",E193-D193,IF(C193="Dépense",D193-E193,"")),0))</f>
        <v/>
      </c>
      <c r="G193" s="35">
        <f>IF(OR(A193="",B193="",D193="",E193=""),"",IFERROR(F193/D193,0))</f>
        <v/>
      </c>
      <c r="H193" s="36">
        <f>IF(COUNTA(A193,B193,D193,E193,I193)=0,"",IF(OR(A193="",B193="",C193="",D193="",E193="",D193&lt;0,E193&lt;0),"À corriger","OK"))</f>
        <v/>
      </c>
      <c r="I193" s="31" t="n"/>
    </row>
    <row r="194">
      <c r="A194" s="30" t="n"/>
      <c r="B194" s="31" t="n"/>
      <c r="C194" s="32">
        <f>IF(B194="","",IFERROR(VLOOKUP(B194,'Paramètres'!$G$4:$H$12,2,FALSE),""))</f>
        <v/>
      </c>
      <c r="D194" s="33" t="n"/>
      <c r="E194" s="33" t="n"/>
      <c r="F194" s="34">
        <f>IF(OR(A194="",B194="",D194="",E194=""),"",IFERROR(IF(C194="Revenu",E194-D194,IF(C194="Dépense",D194-E194,"")),0))</f>
        <v/>
      </c>
      <c r="G194" s="35">
        <f>IF(OR(A194="",B194="",D194="",E194=""),"",IFERROR(F194/D194,0))</f>
        <v/>
      </c>
      <c r="H194" s="36">
        <f>IF(COUNTA(A194,B194,D194,E194,I194)=0,"",IF(OR(A194="",B194="",C194="",D194="",E194="",D194&lt;0,E194&lt;0),"À corriger","OK"))</f>
        <v/>
      </c>
      <c r="I194" s="31" t="n"/>
    </row>
    <row r="195">
      <c r="A195" s="30" t="n"/>
      <c r="B195" s="31" t="n"/>
      <c r="C195" s="32">
        <f>IF(B195="","",IFERROR(VLOOKUP(B195,'Paramètres'!$G$4:$H$12,2,FALSE),""))</f>
        <v/>
      </c>
      <c r="D195" s="33" t="n"/>
      <c r="E195" s="33" t="n"/>
      <c r="F195" s="34">
        <f>IF(OR(A195="",B195="",D195="",E195=""),"",IFERROR(IF(C195="Revenu",E195-D195,IF(C195="Dépense",D195-E195,"")),0))</f>
        <v/>
      </c>
      <c r="G195" s="35">
        <f>IF(OR(A195="",B195="",D195="",E195=""),"",IFERROR(F195/D195,0))</f>
        <v/>
      </c>
      <c r="H195" s="36">
        <f>IF(COUNTA(A195,B195,D195,E195,I195)=0,"",IF(OR(A195="",B195="",C195="",D195="",E195="",D195&lt;0,E195&lt;0),"À corriger","OK"))</f>
        <v/>
      </c>
      <c r="I195" s="31" t="n"/>
    </row>
    <row r="196">
      <c r="A196" s="30" t="n"/>
      <c r="B196" s="31" t="n"/>
      <c r="C196" s="32">
        <f>IF(B196="","",IFERROR(VLOOKUP(B196,'Paramètres'!$G$4:$H$12,2,FALSE),""))</f>
        <v/>
      </c>
      <c r="D196" s="33" t="n"/>
      <c r="E196" s="33" t="n"/>
      <c r="F196" s="34">
        <f>IF(OR(A196="",B196="",D196="",E196=""),"",IFERROR(IF(C196="Revenu",E196-D196,IF(C196="Dépense",D196-E196,"")),0))</f>
        <v/>
      </c>
      <c r="G196" s="35">
        <f>IF(OR(A196="",B196="",D196="",E196=""),"",IFERROR(F196/D196,0))</f>
        <v/>
      </c>
      <c r="H196" s="36">
        <f>IF(COUNTA(A196,B196,D196,E196,I196)=0,"",IF(OR(A196="",B196="",C196="",D196="",E196="",D196&lt;0,E196&lt;0),"À corriger","OK"))</f>
        <v/>
      </c>
      <c r="I196" s="31" t="n"/>
    </row>
    <row r="197">
      <c r="A197" s="30" t="n"/>
      <c r="B197" s="31" t="n"/>
      <c r="C197" s="32">
        <f>IF(B197="","",IFERROR(VLOOKUP(B197,'Paramètres'!$G$4:$H$12,2,FALSE),""))</f>
        <v/>
      </c>
      <c r="D197" s="33" t="n"/>
      <c r="E197" s="33" t="n"/>
      <c r="F197" s="34">
        <f>IF(OR(A197="",B197="",D197="",E197=""),"",IFERROR(IF(C197="Revenu",E197-D197,IF(C197="Dépense",D197-E197,"")),0))</f>
        <v/>
      </c>
      <c r="G197" s="35">
        <f>IF(OR(A197="",B197="",D197="",E197=""),"",IFERROR(F197/D197,0))</f>
        <v/>
      </c>
      <c r="H197" s="36">
        <f>IF(COUNTA(A197,B197,D197,E197,I197)=0,"",IF(OR(A197="",B197="",C197="",D197="",E197="",D197&lt;0,E197&lt;0),"À corriger","OK"))</f>
        <v/>
      </c>
      <c r="I197" s="31" t="n"/>
    </row>
    <row r="198">
      <c r="A198" s="30" t="n"/>
      <c r="B198" s="31" t="n"/>
      <c r="C198" s="32">
        <f>IF(B198="","",IFERROR(VLOOKUP(B198,'Paramètres'!$G$4:$H$12,2,FALSE),""))</f>
        <v/>
      </c>
      <c r="D198" s="33" t="n"/>
      <c r="E198" s="33" t="n"/>
      <c r="F198" s="34">
        <f>IF(OR(A198="",B198="",D198="",E198=""),"",IFERROR(IF(C198="Revenu",E198-D198,IF(C198="Dépense",D198-E198,"")),0))</f>
        <v/>
      </c>
      <c r="G198" s="35">
        <f>IF(OR(A198="",B198="",D198="",E198=""),"",IFERROR(F198/D198,0))</f>
        <v/>
      </c>
      <c r="H198" s="36">
        <f>IF(COUNTA(A198,B198,D198,E198,I198)=0,"",IF(OR(A198="",B198="",C198="",D198="",E198="",D198&lt;0,E198&lt;0),"À corriger","OK"))</f>
        <v/>
      </c>
      <c r="I198" s="31" t="n"/>
    </row>
    <row r="199">
      <c r="A199" s="30" t="n"/>
      <c r="B199" s="31" t="n"/>
      <c r="C199" s="32">
        <f>IF(B199="","",IFERROR(VLOOKUP(B199,'Paramètres'!$G$4:$H$12,2,FALSE),""))</f>
        <v/>
      </c>
      <c r="D199" s="33" t="n"/>
      <c r="E199" s="33" t="n"/>
      <c r="F199" s="34">
        <f>IF(OR(A199="",B199="",D199="",E199=""),"",IFERROR(IF(C199="Revenu",E199-D199,IF(C199="Dépense",D199-E199,"")),0))</f>
        <v/>
      </c>
      <c r="G199" s="35">
        <f>IF(OR(A199="",B199="",D199="",E199=""),"",IFERROR(F199/D199,0))</f>
        <v/>
      </c>
      <c r="H199" s="36">
        <f>IF(COUNTA(A199,B199,D199,E199,I199)=0,"",IF(OR(A199="",B199="",C199="",D199="",E199="",D199&lt;0,E199&lt;0),"À corriger","OK"))</f>
        <v/>
      </c>
      <c r="I199" s="31" t="n"/>
    </row>
    <row r="200">
      <c r="A200" s="30" t="n"/>
      <c r="B200" s="31" t="n"/>
      <c r="C200" s="32">
        <f>IF(B200="","",IFERROR(VLOOKUP(B200,'Paramètres'!$G$4:$H$12,2,FALSE),""))</f>
        <v/>
      </c>
      <c r="D200" s="33" t="n"/>
      <c r="E200" s="33" t="n"/>
      <c r="F200" s="34">
        <f>IF(OR(A200="",B200="",D200="",E200=""),"",IFERROR(IF(C200="Revenu",E200-D200,IF(C200="Dépense",D200-E200,"")),0))</f>
        <v/>
      </c>
      <c r="G200" s="35">
        <f>IF(OR(A200="",B200="",D200="",E200=""),"",IFERROR(F200/D200,0))</f>
        <v/>
      </c>
      <c r="H200" s="36">
        <f>IF(COUNTA(A200,B200,D200,E200,I200)=0,"",IF(OR(A200="",B200="",C200="",D200="",E200="",D200&lt;0,E200&lt;0),"À corriger","OK"))</f>
        <v/>
      </c>
      <c r="I200" s="31" t="n"/>
    </row>
    <row r="201">
      <c r="A201" s="30" t="n"/>
      <c r="B201" s="31" t="n"/>
      <c r="C201" s="32">
        <f>IF(B201="","",IFERROR(VLOOKUP(B201,'Paramètres'!$G$4:$H$12,2,FALSE),""))</f>
        <v/>
      </c>
      <c r="D201" s="33" t="n"/>
      <c r="E201" s="33" t="n"/>
      <c r="F201" s="34">
        <f>IF(OR(A201="",B201="",D201="",E201=""),"",IFERROR(IF(C201="Revenu",E201-D201,IF(C201="Dépense",D201-E201,"")),0))</f>
        <v/>
      </c>
      <c r="G201" s="35">
        <f>IF(OR(A201="",B201="",D201="",E201=""),"",IFERROR(F201/D201,0))</f>
        <v/>
      </c>
      <c r="H201" s="36">
        <f>IF(COUNTA(A201,B201,D201,E201,I201)=0,"",IF(OR(A201="",B201="",C201="",D201="",E201="",D201&lt;0,E201&lt;0),"À corriger","OK"))</f>
        <v/>
      </c>
      <c r="I201" s="31" t="n"/>
    </row>
    <row r="202">
      <c r="A202" s="30" t="n"/>
      <c r="B202" s="31" t="n"/>
      <c r="C202" s="32">
        <f>IF(B202="","",IFERROR(VLOOKUP(B202,'Paramètres'!$G$4:$H$12,2,FALSE),""))</f>
        <v/>
      </c>
      <c r="D202" s="33" t="n"/>
      <c r="E202" s="33" t="n"/>
      <c r="F202" s="34">
        <f>IF(OR(A202="",B202="",D202="",E202=""),"",IFERROR(IF(C202="Revenu",E202-D202,IF(C202="Dépense",D202-E202,"")),0))</f>
        <v/>
      </c>
      <c r="G202" s="35">
        <f>IF(OR(A202="",B202="",D202="",E202=""),"",IFERROR(F202/D202,0))</f>
        <v/>
      </c>
      <c r="H202" s="36">
        <f>IF(COUNTA(A202,B202,D202,E202,I202)=0,"",IF(OR(A202="",B202="",C202="",D202="",E202="",D202&lt;0,E202&lt;0),"À corriger","OK"))</f>
        <v/>
      </c>
      <c r="I202" s="31" t="n"/>
    </row>
    <row r="203">
      <c r="A203" s="30" t="n"/>
      <c r="B203" s="31" t="n"/>
      <c r="C203" s="32">
        <f>IF(B203="","",IFERROR(VLOOKUP(B203,'Paramètres'!$G$4:$H$12,2,FALSE),""))</f>
        <v/>
      </c>
      <c r="D203" s="33" t="n"/>
      <c r="E203" s="33" t="n"/>
      <c r="F203" s="34">
        <f>IF(OR(A203="",B203="",D203="",E203=""),"",IFERROR(IF(C203="Revenu",E203-D203,IF(C203="Dépense",D203-E203,"")),0))</f>
        <v/>
      </c>
      <c r="G203" s="35">
        <f>IF(OR(A203="",B203="",D203="",E203=""),"",IFERROR(F203/D203,0))</f>
        <v/>
      </c>
      <c r="H203" s="36">
        <f>IF(COUNTA(A203,B203,D203,E203,I203)=0,"",IF(OR(A203="",B203="",C203="",D203="",E203="",D203&lt;0,E203&lt;0),"À corriger","OK"))</f>
        <v/>
      </c>
      <c r="I203" s="31" t="n"/>
    </row>
    <row r="204">
      <c r="A204" s="30" t="n"/>
      <c r="B204" s="31" t="n"/>
      <c r="C204" s="32">
        <f>IF(B204="","",IFERROR(VLOOKUP(B204,'Paramètres'!$G$4:$H$12,2,FALSE),""))</f>
        <v/>
      </c>
      <c r="D204" s="33" t="n"/>
      <c r="E204" s="33" t="n"/>
      <c r="F204" s="34">
        <f>IF(OR(A204="",B204="",D204="",E204=""),"",IFERROR(IF(C204="Revenu",E204-D204,IF(C204="Dépense",D204-E204,"")),0))</f>
        <v/>
      </c>
      <c r="G204" s="35">
        <f>IF(OR(A204="",B204="",D204="",E204=""),"",IFERROR(F204/D204,0))</f>
        <v/>
      </c>
      <c r="H204" s="36">
        <f>IF(COUNTA(A204,B204,D204,E204,I204)=0,"",IF(OR(A204="",B204="",C204="",D204="",E204="",D204&lt;0,E204&lt;0),"À corriger","OK"))</f>
        <v/>
      </c>
      <c r="I204" s="31" t="n"/>
    </row>
    <row r="205">
      <c r="A205" s="30" t="n"/>
      <c r="B205" s="31" t="n"/>
      <c r="C205" s="32">
        <f>IF(B205="","",IFERROR(VLOOKUP(B205,'Paramètres'!$G$4:$H$12,2,FALSE),""))</f>
        <v/>
      </c>
      <c r="D205" s="33" t="n"/>
      <c r="E205" s="33" t="n"/>
      <c r="F205" s="34">
        <f>IF(OR(A205="",B205="",D205="",E205=""),"",IFERROR(IF(C205="Revenu",E205-D205,IF(C205="Dépense",D205-E205,"")),0))</f>
        <v/>
      </c>
      <c r="G205" s="35">
        <f>IF(OR(A205="",B205="",D205="",E205=""),"",IFERROR(F205/D205,0))</f>
        <v/>
      </c>
      <c r="H205" s="36">
        <f>IF(COUNTA(A205,B205,D205,E205,I205)=0,"",IF(OR(A205="",B205="",C205="",D205="",E205="",D205&lt;0,E205&lt;0),"À corriger","OK"))</f>
        <v/>
      </c>
      <c r="I205" s="31" t="n"/>
    </row>
    <row r="206">
      <c r="A206" s="30" t="n"/>
      <c r="B206" s="31" t="n"/>
      <c r="C206" s="32">
        <f>IF(B206="","",IFERROR(VLOOKUP(B206,'Paramètres'!$G$4:$H$12,2,FALSE),""))</f>
        <v/>
      </c>
      <c r="D206" s="33" t="n"/>
      <c r="E206" s="33" t="n"/>
      <c r="F206" s="34">
        <f>IF(OR(A206="",B206="",D206="",E206=""),"",IFERROR(IF(C206="Revenu",E206-D206,IF(C206="Dépense",D206-E206,"")),0))</f>
        <v/>
      </c>
      <c r="G206" s="35">
        <f>IF(OR(A206="",B206="",D206="",E206=""),"",IFERROR(F206/D206,0))</f>
        <v/>
      </c>
      <c r="H206" s="36">
        <f>IF(COUNTA(A206,B206,D206,E206,I206)=0,"",IF(OR(A206="",B206="",C206="",D206="",E206="",D206&lt;0,E206&lt;0),"À corriger","OK"))</f>
        <v/>
      </c>
      <c r="I206" s="31" t="n"/>
    </row>
    <row r="207">
      <c r="A207" s="30" t="n"/>
      <c r="B207" s="31" t="n"/>
      <c r="C207" s="32">
        <f>IF(B207="","",IFERROR(VLOOKUP(B207,'Paramètres'!$G$4:$H$12,2,FALSE),""))</f>
        <v/>
      </c>
      <c r="D207" s="33" t="n"/>
      <c r="E207" s="33" t="n"/>
      <c r="F207" s="34">
        <f>IF(OR(A207="",B207="",D207="",E207=""),"",IFERROR(IF(C207="Revenu",E207-D207,IF(C207="Dépense",D207-E207,"")),0))</f>
        <v/>
      </c>
      <c r="G207" s="35">
        <f>IF(OR(A207="",B207="",D207="",E207=""),"",IFERROR(F207/D207,0))</f>
        <v/>
      </c>
      <c r="H207" s="36">
        <f>IF(COUNTA(A207,B207,D207,E207,I207)=0,"",IF(OR(A207="",B207="",C207="",D207="",E207="",D207&lt;0,E207&lt;0),"À corriger","OK"))</f>
        <v/>
      </c>
      <c r="I207" s="31" t="n"/>
    </row>
    <row r="208">
      <c r="A208" s="30" t="n"/>
      <c r="B208" s="31" t="n"/>
      <c r="C208" s="32">
        <f>IF(B208="","",IFERROR(VLOOKUP(B208,'Paramètres'!$G$4:$H$12,2,FALSE),""))</f>
        <v/>
      </c>
      <c r="D208" s="33" t="n"/>
      <c r="E208" s="33" t="n"/>
      <c r="F208" s="34">
        <f>IF(OR(A208="",B208="",D208="",E208=""),"",IFERROR(IF(C208="Revenu",E208-D208,IF(C208="Dépense",D208-E208,"")),0))</f>
        <v/>
      </c>
      <c r="G208" s="35">
        <f>IF(OR(A208="",B208="",D208="",E208=""),"",IFERROR(F208/D208,0))</f>
        <v/>
      </c>
      <c r="H208" s="36">
        <f>IF(COUNTA(A208,B208,D208,E208,I208)=0,"",IF(OR(A208="",B208="",C208="",D208="",E208="",D208&lt;0,E208&lt;0),"À corriger","OK"))</f>
        <v/>
      </c>
      <c r="I208" s="31" t="n"/>
    </row>
    <row r="209">
      <c r="A209" s="30" t="n"/>
      <c r="B209" s="31" t="n"/>
      <c r="C209" s="32">
        <f>IF(B209="","",IFERROR(VLOOKUP(B209,'Paramètres'!$G$4:$H$12,2,FALSE),""))</f>
        <v/>
      </c>
      <c r="D209" s="33" t="n"/>
      <c r="E209" s="33" t="n"/>
      <c r="F209" s="34">
        <f>IF(OR(A209="",B209="",D209="",E209=""),"",IFERROR(IF(C209="Revenu",E209-D209,IF(C209="Dépense",D209-E209,"")),0))</f>
        <v/>
      </c>
      <c r="G209" s="35">
        <f>IF(OR(A209="",B209="",D209="",E209=""),"",IFERROR(F209/D209,0))</f>
        <v/>
      </c>
      <c r="H209" s="36">
        <f>IF(COUNTA(A209,B209,D209,E209,I209)=0,"",IF(OR(A209="",B209="",C209="",D209="",E209="",D209&lt;0,E209&lt;0),"À corriger","OK"))</f>
        <v/>
      </c>
      <c r="I209" s="31" t="n"/>
    </row>
    <row r="210">
      <c r="A210" s="30" t="n"/>
      <c r="B210" s="31" t="n"/>
      <c r="C210" s="32">
        <f>IF(B210="","",IFERROR(VLOOKUP(B210,'Paramètres'!$G$4:$H$12,2,FALSE),""))</f>
        <v/>
      </c>
      <c r="D210" s="33" t="n"/>
      <c r="E210" s="33" t="n"/>
      <c r="F210" s="34">
        <f>IF(OR(A210="",B210="",D210="",E210=""),"",IFERROR(IF(C210="Revenu",E210-D210,IF(C210="Dépense",D210-E210,"")),0))</f>
        <v/>
      </c>
      <c r="G210" s="35">
        <f>IF(OR(A210="",B210="",D210="",E210=""),"",IFERROR(F210/D210,0))</f>
        <v/>
      </c>
      <c r="H210" s="36">
        <f>IF(COUNTA(A210,B210,D210,E210,I210)=0,"",IF(OR(A210="",B210="",C210="",D210="",E210="",D210&lt;0,E210&lt;0),"À corriger","OK"))</f>
        <v/>
      </c>
      <c r="I210" s="31" t="n"/>
    </row>
    <row r="211">
      <c r="A211" s="30" t="n"/>
      <c r="B211" s="31" t="n"/>
      <c r="C211" s="32">
        <f>IF(B211="","",IFERROR(VLOOKUP(B211,'Paramètres'!$G$4:$H$12,2,FALSE),""))</f>
        <v/>
      </c>
      <c r="D211" s="33" t="n"/>
      <c r="E211" s="33" t="n"/>
      <c r="F211" s="34">
        <f>IF(OR(A211="",B211="",D211="",E211=""),"",IFERROR(IF(C211="Revenu",E211-D211,IF(C211="Dépense",D211-E211,"")),0))</f>
        <v/>
      </c>
      <c r="G211" s="35">
        <f>IF(OR(A211="",B211="",D211="",E211=""),"",IFERROR(F211/D211,0))</f>
        <v/>
      </c>
      <c r="H211" s="36">
        <f>IF(COUNTA(A211,B211,D211,E211,I211)=0,"",IF(OR(A211="",B211="",C211="",D211="",E211="",D211&lt;0,E211&lt;0),"À corriger","OK"))</f>
        <v/>
      </c>
      <c r="I211" s="31" t="n"/>
    </row>
    <row r="212">
      <c r="A212" s="30" t="n"/>
      <c r="B212" s="31" t="n"/>
      <c r="C212" s="32">
        <f>IF(B212="","",IFERROR(VLOOKUP(B212,'Paramètres'!$G$4:$H$12,2,FALSE),""))</f>
        <v/>
      </c>
      <c r="D212" s="33" t="n"/>
      <c r="E212" s="33" t="n"/>
      <c r="F212" s="34">
        <f>IF(OR(A212="",B212="",D212="",E212=""),"",IFERROR(IF(C212="Revenu",E212-D212,IF(C212="Dépense",D212-E212,"")),0))</f>
        <v/>
      </c>
      <c r="G212" s="35">
        <f>IF(OR(A212="",B212="",D212="",E212=""),"",IFERROR(F212/D212,0))</f>
        <v/>
      </c>
      <c r="H212" s="36">
        <f>IF(COUNTA(A212,B212,D212,E212,I212)=0,"",IF(OR(A212="",B212="",C212="",D212="",E212="",D212&lt;0,E212&lt;0),"À corriger","OK"))</f>
        <v/>
      </c>
      <c r="I212" s="31" t="n"/>
    </row>
    <row r="213">
      <c r="A213" s="30" t="n"/>
      <c r="B213" s="31" t="n"/>
      <c r="C213" s="32">
        <f>IF(B213="","",IFERROR(VLOOKUP(B213,'Paramètres'!$G$4:$H$12,2,FALSE),""))</f>
        <v/>
      </c>
      <c r="D213" s="33" t="n"/>
      <c r="E213" s="33" t="n"/>
      <c r="F213" s="34">
        <f>IF(OR(A213="",B213="",D213="",E213=""),"",IFERROR(IF(C213="Revenu",E213-D213,IF(C213="Dépense",D213-E213,"")),0))</f>
        <v/>
      </c>
      <c r="G213" s="35">
        <f>IF(OR(A213="",B213="",D213="",E213=""),"",IFERROR(F213/D213,0))</f>
        <v/>
      </c>
      <c r="H213" s="36">
        <f>IF(COUNTA(A213,B213,D213,E213,I213)=0,"",IF(OR(A213="",B213="",C213="",D213="",E213="",D213&lt;0,E213&lt;0),"À corriger","OK"))</f>
        <v/>
      </c>
      <c r="I213" s="31" t="n"/>
    </row>
    <row r="214">
      <c r="A214" s="30" t="n"/>
      <c r="B214" s="31" t="n"/>
      <c r="C214" s="32">
        <f>IF(B214="","",IFERROR(VLOOKUP(B214,'Paramètres'!$G$4:$H$12,2,FALSE),""))</f>
        <v/>
      </c>
      <c r="D214" s="33" t="n"/>
      <c r="E214" s="33" t="n"/>
      <c r="F214" s="34">
        <f>IF(OR(A214="",B214="",D214="",E214=""),"",IFERROR(IF(C214="Revenu",E214-D214,IF(C214="Dépense",D214-E214,"")),0))</f>
        <v/>
      </c>
      <c r="G214" s="35">
        <f>IF(OR(A214="",B214="",D214="",E214=""),"",IFERROR(F214/D214,0))</f>
        <v/>
      </c>
      <c r="H214" s="36">
        <f>IF(COUNTA(A214,B214,D214,E214,I214)=0,"",IF(OR(A214="",B214="",C214="",D214="",E214="",D214&lt;0,E214&lt;0),"À corriger","OK"))</f>
        <v/>
      </c>
      <c r="I214" s="31" t="n"/>
    </row>
    <row r="215">
      <c r="A215" s="30" t="n"/>
      <c r="B215" s="31" t="n"/>
      <c r="C215" s="32">
        <f>IF(B215="","",IFERROR(VLOOKUP(B215,'Paramètres'!$G$4:$H$12,2,FALSE),""))</f>
        <v/>
      </c>
      <c r="D215" s="33" t="n"/>
      <c r="E215" s="33" t="n"/>
      <c r="F215" s="34">
        <f>IF(OR(A215="",B215="",D215="",E215=""),"",IFERROR(IF(C215="Revenu",E215-D215,IF(C215="Dépense",D215-E215,"")),0))</f>
        <v/>
      </c>
      <c r="G215" s="35">
        <f>IF(OR(A215="",B215="",D215="",E215=""),"",IFERROR(F215/D215,0))</f>
        <v/>
      </c>
      <c r="H215" s="36">
        <f>IF(COUNTA(A215,B215,D215,E215,I215)=0,"",IF(OR(A215="",B215="",C215="",D215="",E215="",D215&lt;0,E215&lt;0),"À corriger","OK"))</f>
        <v/>
      </c>
      <c r="I215" s="31" t="n"/>
    </row>
    <row r="216">
      <c r="A216" s="30" t="n"/>
      <c r="B216" s="31" t="n"/>
      <c r="C216" s="32">
        <f>IF(B216="","",IFERROR(VLOOKUP(B216,'Paramètres'!$G$4:$H$12,2,FALSE),""))</f>
        <v/>
      </c>
      <c r="D216" s="33" t="n"/>
      <c r="E216" s="33" t="n"/>
      <c r="F216" s="34">
        <f>IF(OR(A216="",B216="",D216="",E216=""),"",IFERROR(IF(C216="Revenu",E216-D216,IF(C216="Dépense",D216-E216,"")),0))</f>
        <v/>
      </c>
      <c r="G216" s="35">
        <f>IF(OR(A216="",B216="",D216="",E216=""),"",IFERROR(F216/D216,0))</f>
        <v/>
      </c>
      <c r="H216" s="36">
        <f>IF(COUNTA(A216,B216,D216,E216,I216)=0,"",IF(OR(A216="",B216="",C216="",D216="",E216="",D216&lt;0,E216&lt;0),"À corriger","OK"))</f>
        <v/>
      </c>
      <c r="I216" s="31" t="n"/>
    </row>
    <row r="217">
      <c r="A217" s="30" t="n"/>
      <c r="B217" s="31" t="n"/>
      <c r="C217" s="32">
        <f>IF(B217="","",IFERROR(VLOOKUP(B217,'Paramètres'!$G$4:$H$12,2,FALSE),""))</f>
        <v/>
      </c>
      <c r="D217" s="33" t="n"/>
      <c r="E217" s="33" t="n"/>
      <c r="F217" s="34">
        <f>IF(OR(A217="",B217="",D217="",E217=""),"",IFERROR(IF(C217="Revenu",E217-D217,IF(C217="Dépense",D217-E217,"")),0))</f>
        <v/>
      </c>
      <c r="G217" s="35">
        <f>IF(OR(A217="",B217="",D217="",E217=""),"",IFERROR(F217/D217,0))</f>
        <v/>
      </c>
      <c r="H217" s="36">
        <f>IF(COUNTA(A217,B217,D217,E217,I217)=0,"",IF(OR(A217="",B217="",C217="",D217="",E217="",D217&lt;0,E217&lt;0),"À corriger","OK"))</f>
        <v/>
      </c>
      <c r="I217" s="31" t="n"/>
    </row>
    <row r="218">
      <c r="A218" s="30" t="n"/>
      <c r="B218" s="31" t="n"/>
      <c r="C218" s="32">
        <f>IF(B218="","",IFERROR(VLOOKUP(B218,'Paramètres'!$G$4:$H$12,2,FALSE),""))</f>
        <v/>
      </c>
      <c r="D218" s="33" t="n"/>
      <c r="E218" s="33" t="n"/>
      <c r="F218" s="34">
        <f>IF(OR(A218="",B218="",D218="",E218=""),"",IFERROR(IF(C218="Revenu",E218-D218,IF(C218="Dépense",D218-E218,"")),0))</f>
        <v/>
      </c>
      <c r="G218" s="35">
        <f>IF(OR(A218="",B218="",D218="",E218=""),"",IFERROR(F218/D218,0))</f>
        <v/>
      </c>
      <c r="H218" s="36">
        <f>IF(COUNTA(A218,B218,D218,E218,I218)=0,"",IF(OR(A218="",B218="",C218="",D218="",E218="",D218&lt;0,E218&lt;0),"À corriger","OK"))</f>
        <v/>
      </c>
      <c r="I218" s="31" t="n"/>
    </row>
    <row r="219">
      <c r="A219" s="30" t="n"/>
      <c r="B219" s="31" t="n"/>
      <c r="C219" s="32">
        <f>IF(B219="","",IFERROR(VLOOKUP(B219,'Paramètres'!$G$4:$H$12,2,FALSE),""))</f>
        <v/>
      </c>
      <c r="D219" s="33" t="n"/>
      <c r="E219" s="33" t="n"/>
      <c r="F219" s="34">
        <f>IF(OR(A219="",B219="",D219="",E219=""),"",IFERROR(IF(C219="Revenu",E219-D219,IF(C219="Dépense",D219-E219,"")),0))</f>
        <v/>
      </c>
      <c r="G219" s="35">
        <f>IF(OR(A219="",B219="",D219="",E219=""),"",IFERROR(F219/D219,0))</f>
        <v/>
      </c>
      <c r="H219" s="36">
        <f>IF(COUNTA(A219,B219,D219,E219,I219)=0,"",IF(OR(A219="",B219="",C219="",D219="",E219="",D219&lt;0,E219&lt;0),"À corriger","OK"))</f>
        <v/>
      </c>
      <c r="I219" s="31" t="n"/>
    </row>
    <row r="220">
      <c r="A220" s="30" t="n"/>
      <c r="B220" s="31" t="n"/>
      <c r="C220" s="32">
        <f>IF(B220="","",IFERROR(VLOOKUP(B220,'Paramètres'!$G$4:$H$12,2,FALSE),""))</f>
        <v/>
      </c>
      <c r="D220" s="33" t="n"/>
      <c r="E220" s="33" t="n"/>
      <c r="F220" s="34">
        <f>IF(OR(A220="",B220="",D220="",E220=""),"",IFERROR(IF(C220="Revenu",E220-D220,IF(C220="Dépense",D220-E220,"")),0))</f>
        <v/>
      </c>
      <c r="G220" s="35">
        <f>IF(OR(A220="",B220="",D220="",E220=""),"",IFERROR(F220/D220,0))</f>
        <v/>
      </c>
      <c r="H220" s="36">
        <f>IF(COUNTA(A220,B220,D220,E220,I220)=0,"",IF(OR(A220="",B220="",C220="",D220="",E220="",D220&lt;0,E220&lt;0),"À corriger","OK"))</f>
        <v/>
      </c>
      <c r="I220" s="31" t="n"/>
    </row>
    <row r="221">
      <c r="A221" s="30" t="n"/>
      <c r="B221" s="31" t="n"/>
      <c r="C221" s="32">
        <f>IF(B221="","",IFERROR(VLOOKUP(B221,'Paramètres'!$G$4:$H$12,2,FALSE),""))</f>
        <v/>
      </c>
      <c r="D221" s="33" t="n"/>
      <c r="E221" s="33" t="n"/>
      <c r="F221" s="34">
        <f>IF(OR(A221="",B221="",D221="",E221=""),"",IFERROR(IF(C221="Revenu",E221-D221,IF(C221="Dépense",D221-E221,"")),0))</f>
        <v/>
      </c>
      <c r="G221" s="35">
        <f>IF(OR(A221="",B221="",D221="",E221=""),"",IFERROR(F221/D221,0))</f>
        <v/>
      </c>
      <c r="H221" s="36">
        <f>IF(COUNTA(A221,B221,D221,E221,I221)=0,"",IF(OR(A221="",B221="",C221="",D221="",E221="",D221&lt;0,E221&lt;0),"À corriger","OK"))</f>
        <v/>
      </c>
      <c r="I221" s="31" t="n"/>
    </row>
    <row r="222">
      <c r="A222" s="30" t="n"/>
      <c r="B222" s="31" t="n"/>
      <c r="C222" s="32">
        <f>IF(B222="","",IFERROR(VLOOKUP(B222,'Paramètres'!$G$4:$H$12,2,FALSE),""))</f>
        <v/>
      </c>
      <c r="D222" s="33" t="n"/>
      <c r="E222" s="33" t="n"/>
      <c r="F222" s="34">
        <f>IF(OR(A222="",B222="",D222="",E222=""),"",IFERROR(IF(C222="Revenu",E222-D222,IF(C222="Dépense",D222-E222,"")),0))</f>
        <v/>
      </c>
      <c r="G222" s="35">
        <f>IF(OR(A222="",B222="",D222="",E222=""),"",IFERROR(F222/D222,0))</f>
        <v/>
      </c>
      <c r="H222" s="36">
        <f>IF(COUNTA(A222,B222,D222,E222,I222)=0,"",IF(OR(A222="",B222="",C222="",D222="",E222="",D222&lt;0,E222&lt;0),"À corriger","OK"))</f>
        <v/>
      </c>
      <c r="I222" s="31" t="n"/>
    </row>
    <row r="223">
      <c r="A223" s="30" t="n"/>
      <c r="B223" s="31" t="n"/>
      <c r="C223" s="32">
        <f>IF(B223="","",IFERROR(VLOOKUP(B223,'Paramètres'!$G$4:$H$12,2,FALSE),""))</f>
        <v/>
      </c>
      <c r="D223" s="33" t="n"/>
      <c r="E223" s="33" t="n"/>
      <c r="F223" s="34">
        <f>IF(OR(A223="",B223="",D223="",E223=""),"",IFERROR(IF(C223="Revenu",E223-D223,IF(C223="Dépense",D223-E223,"")),0))</f>
        <v/>
      </c>
      <c r="G223" s="35">
        <f>IF(OR(A223="",B223="",D223="",E223=""),"",IFERROR(F223/D223,0))</f>
        <v/>
      </c>
      <c r="H223" s="36">
        <f>IF(COUNTA(A223,B223,D223,E223,I223)=0,"",IF(OR(A223="",B223="",C223="",D223="",E223="",D223&lt;0,E223&lt;0),"À corriger","OK"))</f>
        <v/>
      </c>
      <c r="I223" s="31" t="n"/>
    </row>
    <row r="224">
      <c r="A224" s="30" t="n"/>
      <c r="B224" s="31" t="n"/>
      <c r="C224" s="32">
        <f>IF(B224="","",IFERROR(VLOOKUP(B224,'Paramètres'!$G$4:$H$12,2,FALSE),""))</f>
        <v/>
      </c>
      <c r="D224" s="33" t="n"/>
      <c r="E224" s="33" t="n"/>
      <c r="F224" s="34">
        <f>IF(OR(A224="",B224="",D224="",E224=""),"",IFERROR(IF(C224="Revenu",E224-D224,IF(C224="Dépense",D224-E224,"")),0))</f>
        <v/>
      </c>
      <c r="G224" s="35">
        <f>IF(OR(A224="",B224="",D224="",E224=""),"",IFERROR(F224/D224,0))</f>
        <v/>
      </c>
      <c r="H224" s="36">
        <f>IF(COUNTA(A224,B224,D224,E224,I224)=0,"",IF(OR(A224="",B224="",C224="",D224="",E224="",D224&lt;0,E224&lt;0),"À corriger","OK"))</f>
        <v/>
      </c>
      <c r="I224" s="31" t="n"/>
    </row>
    <row r="225">
      <c r="A225" s="30" t="n"/>
      <c r="B225" s="31" t="n"/>
      <c r="C225" s="32">
        <f>IF(B225="","",IFERROR(VLOOKUP(B225,'Paramètres'!$G$4:$H$12,2,FALSE),""))</f>
        <v/>
      </c>
      <c r="D225" s="33" t="n"/>
      <c r="E225" s="33" t="n"/>
      <c r="F225" s="34">
        <f>IF(OR(A225="",B225="",D225="",E225=""),"",IFERROR(IF(C225="Revenu",E225-D225,IF(C225="Dépense",D225-E225,"")),0))</f>
        <v/>
      </c>
      <c r="G225" s="35">
        <f>IF(OR(A225="",B225="",D225="",E225=""),"",IFERROR(F225/D225,0))</f>
        <v/>
      </c>
      <c r="H225" s="36">
        <f>IF(COUNTA(A225,B225,D225,E225,I225)=0,"",IF(OR(A225="",B225="",C225="",D225="",E225="",D225&lt;0,E225&lt;0),"À corriger","OK"))</f>
        <v/>
      </c>
      <c r="I225" s="31" t="n"/>
    </row>
    <row r="226">
      <c r="A226" s="30" t="n"/>
      <c r="B226" s="31" t="n"/>
      <c r="C226" s="32">
        <f>IF(B226="","",IFERROR(VLOOKUP(B226,'Paramètres'!$G$4:$H$12,2,FALSE),""))</f>
        <v/>
      </c>
      <c r="D226" s="33" t="n"/>
      <c r="E226" s="33" t="n"/>
      <c r="F226" s="34">
        <f>IF(OR(A226="",B226="",D226="",E226=""),"",IFERROR(IF(C226="Revenu",E226-D226,IF(C226="Dépense",D226-E226,"")),0))</f>
        <v/>
      </c>
      <c r="G226" s="35">
        <f>IF(OR(A226="",B226="",D226="",E226=""),"",IFERROR(F226/D226,0))</f>
        <v/>
      </c>
      <c r="H226" s="36">
        <f>IF(COUNTA(A226,B226,D226,E226,I226)=0,"",IF(OR(A226="",B226="",C226="",D226="",E226="",D226&lt;0,E226&lt;0),"À corriger","OK"))</f>
        <v/>
      </c>
      <c r="I226" s="31" t="n"/>
    </row>
    <row r="227">
      <c r="A227" s="30" t="n"/>
      <c r="B227" s="31" t="n"/>
      <c r="C227" s="32">
        <f>IF(B227="","",IFERROR(VLOOKUP(B227,'Paramètres'!$G$4:$H$12,2,FALSE),""))</f>
        <v/>
      </c>
      <c r="D227" s="33" t="n"/>
      <c r="E227" s="33" t="n"/>
      <c r="F227" s="34">
        <f>IF(OR(A227="",B227="",D227="",E227=""),"",IFERROR(IF(C227="Revenu",E227-D227,IF(C227="Dépense",D227-E227,"")),0))</f>
        <v/>
      </c>
      <c r="G227" s="35">
        <f>IF(OR(A227="",B227="",D227="",E227=""),"",IFERROR(F227/D227,0))</f>
        <v/>
      </c>
      <c r="H227" s="36">
        <f>IF(COUNTA(A227,B227,D227,E227,I227)=0,"",IF(OR(A227="",B227="",C227="",D227="",E227="",D227&lt;0,E227&lt;0),"À corriger","OK"))</f>
        <v/>
      </c>
      <c r="I227" s="31" t="n"/>
    </row>
    <row r="228">
      <c r="A228" s="30" t="n"/>
      <c r="B228" s="31" t="n"/>
      <c r="C228" s="32">
        <f>IF(B228="","",IFERROR(VLOOKUP(B228,'Paramètres'!$G$4:$H$12,2,FALSE),""))</f>
        <v/>
      </c>
      <c r="D228" s="33" t="n"/>
      <c r="E228" s="33" t="n"/>
      <c r="F228" s="34">
        <f>IF(OR(A228="",B228="",D228="",E228=""),"",IFERROR(IF(C228="Revenu",E228-D228,IF(C228="Dépense",D228-E228,"")),0))</f>
        <v/>
      </c>
      <c r="G228" s="35">
        <f>IF(OR(A228="",B228="",D228="",E228=""),"",IFERROR(F228/D228,0))</f>
        <v/>
      </c>
      <c r="H228" s="36">
        <f>IF(COUNTA(A228,B228,D228,E228,I228)=0,"",IF(OR(A228="",B228="",C228="",D228="",E228="",D228&lt;0,E228&lt;0),"À corriger","OK"))</f>
        <v/>
      </c>
      <c r="I228" s="31" t="n"/>
    </row>
    <row r="229">
      <c r="A229" s="30" t="n"/>
      <c r="B229" s="31" t="n"/>
      <c r="C229" s="32">
        <f>IF(B229="","",IFERROR(VLOOKUP(B229,'Paramètres'!$G$4:$H$12,2,FALSE),""))</f>
        <v/>
      </c>
      <c r="D229" s="33" t="n"/>
      <c r="E229" s="33" t="n"/>
      <c r="F229" s="34">
        <f>IF(OR(A229="",B229="",D229="",E229=""),"",IFERROR(IF(C229="Revenu",E229-D229,IF(C229="Dépense",D229-E229,"")),0))</f>
        <v/>
      </c>
      <c r="G229" s="35">
        <f>IF(OR(A229="",B229="",D229="",E229=""),"",IFERROR(F229/D229,0))</f>
        <v/>
      </c>
      <c r="H229" s="36">
        <f>IF(COUNTA(A229,B229,D229,E229,I229)=0,"",IF(OR(A229="",B229="",C229="",D229="",E229="",D229&lt;0,E229&lt;0),"À corriger","OK"))</f>
        <v/>
      </c>
      <c r="I229" s="31" t="n"/>
    </row>
    <row r="230">
      <c r="A230" s="30" t="n"/>
      <c r="B230" s="31" t="n"/>
      <c r="C230" s="32">
        <f>IF(B230="","",IFERROR(VLOOKUP(B230,'Paramètres'!$G$4:$H$12,2,FALSE),""))</f>
        <v/>
      </c>
      <c r="D230" s="33" t="n"/>
      <c r="E230" s="33" t="n"/>
      <c r="F230" s="34">
        <f>IF(OR(A230="",B230="",D230="",E230=""),"",IFERROR(IF(C230="Revenu",E230-D230,IF(C230="Dépense",D230-E230,"")),0))</f>
        <v/>
      </c>
      <c r="G230" s="35">
        <f>IF(OR(A230="",B230="",D230="",E230=""),"",IFERROR(F230/D230,0))</f>
        <v/>
      </c>
      <c r="H230" s="36">
        <f>IF(COUNTA(A230,B230,D230,E230,I230)=0,"",IF(OR(A230="",B230="",C230="",D230="",E230="",D230&lt;0,E230&lt;0),"À corriger","OK"))</f>
        <v/>
      </c>
      <c r="I230" s="31" t="n"/>
    </row>
    <row r="231">
      <c r="A231" s="30" t="n"/>
      <c r="B231" s="31" t="n"/>
      <c r="C231" s="32">
        <f>IF(B231="","",IFERROR(VLOOKUP(B231,'Paramètres'!$G$4:$H$12,2,FALSE),""))</f>
        <v/>
      </c>
      <c r="D231" s="33" t="n"/>
      <c r="E231" s="33" t="n"/>
      <c r="F231" s="34">
        <f>IF(OR(A231="",B231="",D231="",E231=""),"",IFERROR(IF(C231="Revenu",E231-D231,IF(C231="Dépense",D231-E231,"")),0))</f>
        <v/>
      </c>
      <c r="G231" s="35">
        <f>IF(OR(A231="",B231="",D231="",E231=""),"",IFERROR(F231/D231,0))</f>
        <v/>
      </c>
      <c r="H231" s="36">
        <f>IF(COUNTA(A231,B231,D231,E231,I231)=0,"",IF(OR(A231="",B231="",C231="",D231="",E231="",D231&lt;0,E231&lt;0),"À corriger","OK"))</f>
        <v/>
      </c>
      <c r="I231" s="31" t="n"/>
    </row>
    <row r="232">
      <c r="A232" s="30" t="n"/>
      <c r="B232" s="31" t="n"/>
      <c r="C232" s="32">
        <f>IF(B232="","",IFERROR(VLOOKUP(B232,'Paramètres'!$G$4:$H$12,2,FALSE),""))</f>
        <v/>
      </c>
      <c r="D232" s="33" t="n"/>
      <c r="E232" s="33" t="n"/>
      <c r="F232" s="34">
        <f>IF(OR(A232="",B232="",D232="",E232=""),"",IFERROR(IF(C232="Revenu",E232-D232,IF(C232="Dépense",D232-E232,"")),0))</f>
        <v/>
      </c>
      <c r="G232" s="35">
        <f>IF(OR(A232="",B232="",D232="",E232=""),"",IFERROR(F232/D232,0))</f>
        <v/>
      </c>
      <c r="H232" s="36">
        <f>IF(COUNTA(A232,B232,D232,E232,I232)=0,"",IF(OR(A232="",B232="",C232="",D232="",E232="",D232&lt;0,E232&lt;0),"À corriger","OK"))</f>
        <v/>
      </c>
      <c r="I232" s="31" t="n"/>
    </row>
    <row r="233">
      <c r="A233" s="30" t="n"/>
      <c r="B233" s="31" t="n"/>
      <c r="C233" s="32">
        <f>IF(B233="","",IFERROR(VLOOKUP(B233,'Paramètres'!$G$4:$H$12,2,FALSE),""))</f>
        <v/>
      </c>
      <c r="D233" s="33" t="n"/>
      <c r="E233" s="33" t="n"/>
      <c r="F233" s="34">
        <f>IF(OR(A233="",B233="",D233="",E233=""),"",IFERROR(IF(C233="Revenu",E233-D233,IF(C233="Dépense",D233-E233,"")),0))</f>
        <v/>
      </c>
      <c r="G233" s="35">
        <f>IF(OR(A233="",B233="",D233="",E233=""),"",IFERROR(F233/D233,0))</f>
        <v/>
      </c>
      <c r="H233" s="36">
        <f>IF(COUNTA(A233,B233,D233,E233,I233)=0,"",IF(OR(A233="",B233="",C233="",D233="",E233="",D233&lt;0,E233&lt;0),"À corriger","OK"))</f>
        <v/>
      </c>
      <c r="I233" s="31" t="n"/>
    </row>
    <row r="234">
      <c r="A234" s="30" t="n"/>
      <c r="B234" s="31" t="n"/>
      <c r="C234" s="32">
        <f>IF(B234="","",IFERROR(VLOOKUP(B234,'Paramètres'!$G$4:$H$12,2,FALSE),""))</f>
        <v/>
      </c>
      <c r="D234" s="33" t="n"/>
      <c r="E234" s="33" t="n"/>
      <c r="F234" s="34">
        <f>IF(OR(A234="",B234="",D234="",E234=""),"",IFERROR(IF(C234="Revenu",E234-D234,IF(C234="Dépense",D234-E234,"")),0))</f>
        <v/>
      </c>
      <c r="G234" s="35">
        <f>IF(OR(A234="",B234="",D234="",E234=""),"",IFERROR(F234/D234,0))</f>
        <v/>
      </c>
      <c r="H234" s="36">
        <f>IF(COUNTA(A234,B234,D234,E234,I234)=0,"",IF(OR(A234="",B234="",C234="",D234="",E234="",D234&lt;0,E234&lt;0),"À corriger","OK"))</f>
        <v/>
      </c>
      <c r="I234" s="31" t="n"/>
    </row>
    <row r="235">
      <c r="A235" s="30" t="n"/>
      <c r="B235" s="31" t="n"/>
      <c r="C235" s="32">
        <f>IF(B235="","",IFERROR(VLOOKUP(B235,'Paramètres'!$G$4:$H$12,2,FALSE),""))</f>
        <v/>
      </c>
      <c r="D235" s="33" t="n"/>
      <c r="E235" s="33" t="n"/>
      <c r="F235" s="34">
        <f>IF(OR(A235="",B235="",D235="",E235=""),"",IFERROR(IF(C235="Revenu",E235-D235,IF(C235="Dépense",D235-E235,"")),0))</f>
        <v/>
      </c>
      <c r="G235" s="35">
        <f>IF(OR(A235="",B235="",D235="",E235=""),"",IFERROR(F235/D235,0))</f>
        <v/>
      </c>
      <c r="H235" s="36">
        <f>IF(COUNTA(A235,B235,D235,E235,I235)=0,"",IF(OR(A235="",B235="",C235="",D235="",E235="",D235&lt;0,E235&lt;0),"À corriger","OK"))</f>
        <v/>
      </c>
      <c r="I235" s="31" t="n"/>
    </row>
    <row r="236">
      <c r="A236" s="30" t="n"/>
      <c r="B236" s="31" t="n"/>
      <c r="C236" s="32">
        <f>IF(B236="","",IFERROR(VLOOKUP(B236,'Paramètres'!$G$4:$H$12,2,FALSE),""))</f>
        <v/>
      </c>
      <c r="D236" s="33" t="n"/>
      <c r="E236" s="33" t="n"/>
      <c r="F236" s="34">
        <f>IF(OR(A236="",B236="",D236="",E236=""),"",IFERROR(IF(C236="Revenu",E236-D236,IF(C236="Dépense",D236-E236,"")),0))</f>
        <v/>
      </c>
      <c r="G236" s="35">
        <f>IF(OR(A236="",B236="",D236="",E236=""),"",IFERROR(F236/D236,0))</f>
        <v/>
      </c>
      <c r="H236" s="36">
        <f>IF(COUNTA(A236,B236,D236,E236,I236)=0,"",IF(OR(A236="",B236="",C236="",D236="",E236="",D236&lt;0,E236&lt;0),"À corriger","OK"))</f>
        <v/>
      </c>
      <c r="I236" s="31" t="n"/>
    </row>
    <row r="237">
      <c r="A237" s="30" t="n"/>
      <c r="B237" s="31" t="n"/>
      <c r="C237" s="32">
        <f>IF(B237="","",IFERROR(VLOOKUP(B237,'Paramètres'!$G$4:$H$12,2,FALSE),""))</f>
        <v/>
      </c>
      <c r="D237" s="33" t="n"/>
      <c r="E237" s="33" t="n"/>
      <c r="F237" s="34">
        <f>IF(OR(A237="",B237="",D237="",E237=""),"",IFERROR(IF(C237="Revenu",E237-D237,IF(C237="Dépense",D237-E237,"")),0))</f>
        <v/>
      </c>
      <c r="G237" s="35">
        <f>IF(OR(A237="",B237="",D237="",E237=""),"",IFERROR(F237/D237,0))</f>
        <v/>
      </c>
      <c r="H237" s="36">
        <f>IF(COUNTA(A237,B237,D237,E237,I237)=0,"",IF(OR(A237="",B237="",C237="",D237="",E237="",D237&lt;0,E237&lt;0),"À corriger","OK"))</f>
        <v/>
      </c>
      <c r="I237" s="31" t="n"/>
    </row>
    <row r="238">
      <c r="A238" s="30" t="n"/>
      <c r="B238" s="31" t="n"/>
      <c r="C238" s="32">
        <f>IF(B238="","",IFERROR(VLOOKUP(B238,'Paramètres'!$G$4:$H$12,2,FALSE),""))</f>
        <v/>
      </c>
      <c r="D238" s="33" t="n"/>
      <c r="E238" s="33" t="n"/>
      <c r="F238" s="34">
        <f>IF(OR(A238="",B238="",D238="",E238=""),"",IFERROR(IF(C238="Revenu",E238-D238,IF(C238="Dépense",D238-E238,"")),0))</f>
        <v/>
      </c>
      <c r="G238" s="35">
        <f>IF(OR(A238="",B238="",D238="",E238=""),"",IFERROR(F238/D238,0))</f>
        <v/>
      </c>
      <c r="H238" s="36">
        <f>IF(COUNTA(A238,B238,D238,E238,I238)=0,"",IF(OR(A238="",B238="",C238="",D238="",E238="",D238&lt;0,E238&lt;0),"À corriger","OK"))</f>
        <v/>
      </c>
      <c r="I238" s="31" t="n"/>
    </row>
    <row r="239">
      <c r="A239" s="30" t="n"/>
      <c r="B239" s="31" t="n"/>
      <c r="C239" s="32">
        <f>IF(B239="","",IFERROR(VLOOKUP(B239,'Paramètres'!$G$4:$H$12,2,FALSE),""))</f>
        <v/>
      </c>
      <c r="D239" s="33" t="n"/>
      <c r="E239" s="33" t="n"/>
      <c r="F239" s="34">
        <f>IF(OR(A239="",B239="",D239="",E239=""),"",IFERROR(IF(C239="Revenu",E239-D239,IF(C239="Dépense",D239-E239,"")),0))</f>
        <v/>
      </c>
      <c r="G239" s="35">
        <f>IF(OR(A239="",B239="",D239="",E239=""),"",IFERROR(F239/D239,0))</f>
        <v/>
      </c>
      <c r="H239" s="36">
        <f>IF(COUNTA(A239,B239,D239,E239,I239)=0,"",IF(OR(A239="",B239="",C239="",D239="",E239="",D239&lt;0,E239&lt;0),"À corriger","OK"))</f>
        <v/>
      </c>
      <c r="I239" s="31" t="n"/>
    </row>
    <row r="240">
      <c r="A240" s="30" t="n"/>
      <c r="B240" s="31" t="n"/>
      <c r="C240" s="32">
        <f>IF(B240="","",IFERROR(VLOOKUP(B240,'Paramètres'!$G$4:$H$12,2,FALSE),""))</f>
        <v/>
      </c>
      <c r="D240" s="33" t="n"/>
      <c r="E240" s="33" t="n"/>
      <c r="F240" s="34">
        <f>IF(OR(A240="",B240="",D240="",E240=""),"",IFERROR(IF(C240="Revenu",E240-D240,IF(C240="Dépense",D240-E240,"")),0))</f>
        <v/>
      </c>
      <c r="G240" s="35">
        <f>IF(OR(A240="",B240="",D240="",E240=""),"",IFERROR(F240/D240,0))</f>
        <v/>
      </c>
      <c r="H240" s="36">
        <f>IF(COUNTA(A240,B240,D240,E240,I240)=0,"",IF(OR(A240="",B240="",C240="",D240="",E240="",D240&lt;0,E240&lt;0),"À corriger","OK"))</f>
        <v/>
      </c>
      <c r="I240" s="31" t="n"/>
    </row>
    <row r="241">
      <c r="A241" s="30" t="n"/>
      <c r="B241" s="31" t="n"/>
      <c r="C241" s="32">
        <f>IF(B241="","",IFERROR(VLOOKUP(B241,'Paramètres'!$G$4:$H$12,2,FALSE),""))</f>
        <v/>
      </c>
      <c r="D241" s="33" t="n"/>
      <c r="E241" s="33" t="n"/>
      <c r="F241" s="34">
        <f>IF(OR(A241="",B241="",D241="",E241=""),"",IFERROR(IF(C241="Revenu",E241-D241,IF(C241="Dépense",D241-E241,"")),0))</f>
        <v/>
      </c>
      <c r="G241" s="35">
        <f>IF(OR(A241="",B241="",D241="",E241=""),"",IFERROR(F241/D241,0))</f>
        <v/>
      </c>
      <c r="H241" s="36">
        <f>IF(COUNTA(A241,B241,D241,E241,I241)=0,"",IF(OR(A241="",B241="",C241="",D241="",E241="",D241&lt;0,E241&lt;0),"À corriger","OK"))</f>
        <v/>
      </c>
      <c r="I241" s="31" t="n"/>
    </row>
    <row r="242">
      <c r="A242" s="30" t="n"/>
      <c r="B242" s="31" t="n"/>
      <c r="C242" s="32">
        <f>IF(B242="","",IFERROR(VLOOKUP(B242,'Paramètres'!$G$4:$H$12,2,FALSE),""))</f>
        <v/>
      </c>
      <c r="D242" s="33" t="n"/>
      <c r="E242" s="33" t="n"/>
      <c r="F242" s="34">
        <f>IF(OR(A242="",B242="",D242="",E242=""),"",IFERROR(IF(C242="Revenu",E242-D242,IF(C242="Dépense",D242-E242,"")),0))</f>
        <v/>
      </c>
      <c r="G242" s="35">
        <f>IF(OR(A242="",B242="",D242="",E242=""),"",IFERROR(F242/D242,0))</f>
        <v/>
      </c>
      <c r="H242" s="36">
        <f>IF(COUNTA(A242,B242,D242,E242,I242)=0,"",IF(OR(A242="",B242="",C242="",D242="",E242="",D242&lt;0,E242&lt;0),"À corriger","OK"))</f>
        <v/>
      </c>
      <c r="I242" s="31" t="n"/>
    </row>
    <row r="243">
      <c r="A243" s="30" t="n"/>
      <c r="B243" s="31" t="n"/>
      <c r="C243" s="32">
        <f>IF(B243="","",IFERROR(VLOOKUP(B243,'Paramètres'!$G$4:$H$12,2,FALSE),""))</f>
        <v/>
      </c>
      <c r="D243" s="33" t="n"/>
      <c r="E243" s="33" t="n"/>
      <c r="F243" s="34">
        <f>IF(OR(A243="",B243="",D243="",E243=""),"",IFERROR(IF(C243="Revenu",E243-D243,IF(C243="Dépense",D243-E243,"")),0))</f>
        <v/>
      </c>
      <c r="G243" s="35">
        <f>IF(OR(A243="",B243="",D243="",E243=""),"",IFERROR(F243/D243,0))</f>
        <v/>
      </c>
      <c r="H243" s="36">
        <f>IF(COUNTA(A243,B243,D243,E243,I243)=0,"",IF(OR(A243="",B243="",C243="",D243="",E243="",D243&lt;0,E243&lt;0),"À corriger","OK"))</f>
        <v/>
      </c>
      <c r="I243" s="31" t="n"/>
    </row>
    <row r="244">
      <c r="A244" s="30" t="n"/>
      <c r="B244" s="31" t="n"/>
      <c r="C244" s="32">
        <f>IF(B244="","",IFERROR(VLOOKUP(B244,'Paramètres'!$G$4:$H$12,2,FALSE),""))</f>
        <v/>
      </c>
      <c r="D244" s="33" t="n"/>
      <c r="E244" s="33" t="n"/>
      <c r="F244" s="34">
        <f>IF(OR(A244="",B244="",D244="",E244=""),"",IFERROR(IF(C244="Revenu",E244-D244,IF(C244="Dépense",D244-E244,"")),0))</f>
        <v/>
      </c>
      <c r="G244" s="35">
        <f>IF(OR(A244="",B244="",D244="",E244=""),"",IFERROR(F244/D244,0))</f>
        <v/>
      </c>
      <c r="H244" s="36">
        <f>IF(COUNTA(A244,B244,D244,E244,I244)=0,"",IF(OR(A244="",B244="",C244="",D244="",E244="",D244&lt;0,E244&lt;0),"À corriger","OK"))</f>
        <v/>
      </c>
      <c r="I244" s="31" t="n"/>
    </row>
    <row r="245">
      <c r="A245" s="30" t="n"/>
      <c r="B245" s="31" t="n"/>
      <c r="C245" s="32">
        <f>IF(B245="","",IFERROR(VLOOKUP(B245,'Paramètres'!$G$4:$H$12,2,FALSE),""))</f>
        <v/>
      </c>
      <c r="D245" s="33" t="n"/>
      <c r="E245" s="33" t="n"/>
      <c r="F245" s="34">
        <f>IF(OR(A245="",B245="",D245="",E245=""),"",IFERROR(IF(C245="Revenu",E245-D245,IF(C245="Dépense",D245-E245,"")),0))</f>
        <v/>
      </c>
      <c r="G245" s="35">
        <f>IF(OR(A245="",B245="",D245="",E245=""),"",IFERROR(F245/D245,0))</f>
        <v/>
      </c>
      <c r="H245" s="36">
        <f>IF(COUNTA(A245,B245,D245,E245,I245)=0,"",IF(OR(A245="",B245="",C245="",D245="",E245="",D245&lt;0,E245&lt;0),"À corriger","OK"))</f>
        <v/>
      </c>
      <c r="I245" s="31" t="n"/>
    </row>
    <row r="246">
      <c r="A246" s="30" t="n"/>
      <c r="B246" s="31" t="n"/>
      <c r="C246" s="32">
        <f>IF(B246="","",IFERROR(VLOOKUP(B246,'Paramètres'!$G$4:$H$12,2,FALSE),""))</f>
        <v/>
      </c>
      <c r="D246" s="33" t="n"/>
      <c r="E246" s="33" t="n"/>
      <c r="F246" s="34">
        <f>IF(OR(A246="",B246="",D246="",E246=""),"",IFERROR(IF(C246="Revenu",E246-D246,IF(C246="Dépense",D246-E246,"")),0))</f>
        <v/>
      </c>
      <c r="G246" s="35">
        <f>IF(OR(A246="",B246="",D246="",E246=""),"",IFERROR(F246/D246,0))</f>
        <v/>
      </c>
      <c r="H246" s="36">
        <f>IF(COUNTA(A246,B246,D246,E246,I246)=0,"",IF(OR(A246="",B246="",C246="",D246="",E246="",D246&lt;0,E246&lt;0),"À corriger","OK"))</f>
        <v/>
      </c>
      <c r="I246" s="31" t="n"/>
    </row>
    <row r="247">
      <c r="A247" s="30" t="n"/>
      <c r="B247" s="31" t="n"/>
      <c r="C247" s="32">
        <f>IF(B247="","",IFERROR(VLOOKUP(B247,'Paramètres'!$G$4:$H$12,2,FALSE),""))</f>
        <v/>
      </c>
      <c r="D247" s="33" t="n"/>
      <c r="E247" s="33" t="n"/>
      <c r="F247" s="34">
        <f>IF(OR(A247="",B247="",D247="",E247=""),"",IFERROR(IF(C247="Revenu",E247-D247,IF(C247="Dépense",D247-E247,"")),0))</f>
        <v/>
      </c>
      <c r="G247" s="35">
        <f>IF(OR(A247="",B247="",D247="",E247=""),"",IFERROR(F247/D247,0))</f>
        <v/>
      </c>
      <c r="H247" s="36">
        <f>IF(COUNTA(A247,B247,D247,E247,I247)=0,"",IF(OR(A247="",B247="",C247="",D247="",E247="",D247&lt;0,E247&lt;0),"À corriger","OK"))</f>
        <v/>
      </c>
      <c r="I247" s="31" t="n"/>
    </row>
    <row r="248">
      <c r="A248" s="30" t="n"/>
      <c r="B248" s="31" t="n"/>
      <c r="C248" s="32">
        <f>IF(B248="","",IFERROR(VLOOKUP(B248,'Paramètres'!$G$4:$H$12,2,FALSE),""))</f>
        <v/>
      </c>
      <c r="D248" s="33" t="n"/>
      <c r="E248" s="33" t="n"/>
      <c r="F248" s="34">
        <f>IF(OR(A248="",B248="",D248="",E248=""),"",IFERROR(IF(C248="Revenu",E248-D248,IF(C248="Dépense",D248-E248,"")),0))</f>
        <v/>
      </c>
      <c r="G248" s="35">
        <f>IF(OR(A248="",B248="",D248="",E248=""),"",IFERROR(F248/D248,0))</f>
        <v/>
      </c>
      <c r="H248" s="36">
        <f>IF(COUNTA(A248,B248,D248,E248,I248)=0,"",IF(OR(A248="",B248="",C248="",D248="",E248="",D248&lt;0,E248&lt;0),"À corriger","OK"))</f>
        <v/>
      </c>
      <c r="I248" s="31" t="n"/>
    </row>
    <row r="249">
      <c r="A249" s="30" t="n"/>
      <c r="B249" s="31" t="n"/>
      <c r="C249" s="32">
        <f>IF(B249="","",IFERROR(VLOOKUP(B249,'Paramètres'!$G$4:$H$12,2,FALSE),""))</f>
        <v/>
      </c>
      <c r="D249" s="33" t="n"/>
      <c r="E249" s="33" t="n"/>
      <c r="F249" s="34">
        <f>IF(OR(A249="",B249="",D249="",E249=""),"",IFERROR(IF(C249="Revenu",E249-D249,IF(C249="Dépense",D249-E249,"")),0))</f>
        <v/>
      </c>
      <c r="G249" s="35">
        <f>IF(OR(A249="",B249="",D249="",E249=""),"",IFERROR(F249/D249,0))</f>
        <v/>
      </c>
      <c r="H249" s="36">
        <f>IF(COUNTA(A249,B249,D249,E249,I249)=0,"",IF(OR(A249="",B249="",C249="",D249="",E249="",D249&lt;0,E249&lt;0),"À corriger","OK"))</f>
        <v/>
      </c>
      <c r="I249" s="31" t="n"/>
    </row>
    <row r="250">
      <c r="A250" s="30" t="n"/>
      <c r="B250" s="31" t="n"/>
      <c r="C250" s="32">
        <f>IF(B250="","",IFERROR(VLOOKUP(B250,'Paramètres'!$G$4:$H$12,2,FALSE),""))</f>
        <v/>
      </c>
      <c r="D250" s="33" t="n"/>
      <c r="E250" s="33" t="n"/>
      <c r="F250" s="34">
        <f>IF(OR(A250="",B250="",D250="",E250=""),"",IFERROR(IF(C250="Revenu",E250-D250,IF(C250="Dépense",D250-E250,"")),0))</f>
        <v/>
      </c>
      <c r="G250" s="35">
        <f>IF(OR(A250="",B250="",D250="",E250=""),"",IFERROR(F250/D250,0))</f>
        <v/>
      </c>
      <c r="H250" s="36">
        <f>IF(COUNTA(A250,B250,D250,E250,I250)=0,"",IF(OR(A250="",B250="",C250="",D250="",E250="",D250&lt;0,E250&lt;0),"À corriger","OK"))</f>
        <v/>
      </c>
      <c r="I250" s="31" t="n"/>
      <c r="L250" s="37">
        <f>IF(COUNTA(A250:I250)=0,"",COUNTA(A250:I250))</f>
        <v/>
      </c>
    </row>
  </sheetData>
  <mergeCells count="1">
    <mergeCell ref="A1:I1"/>
  </mergeCells>
  <conditionalFormatting sqref="F6:F250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G6:G250">
    <cfRule type="cellIs" priority="3" operator="lessThan" dxfId="1">
      <formula>-0.1</formula>
    </cfRule>
  </conditionalFormatting>
  <conditionalFormatting sqref="H6:H250">
    <cfRule type="expression" priority="4" dxfId="2" stopIfTrue="1">
      <formula>$H6="À corriger"</formula>
    </cfRule>
    <cfRule type="expression" priority="5" dxfId="0" stopIfTrue="1">
      <formula>$H6="OK"</formula>
    </cfRule>
  </conditionalFormatting>
  <dataValidations count="4">
    <dataValidation sqref="A6:A250" showErrorMessage="1" showInputMessage="1" allowBlank="1" errorTitle="Période invalide" error="Sélectionnez un mois dans la liste." promptTitle="Période" prompt="Sélectionnez le premier jour du mois visé." type="list">
      <formula1>'Paramètres'!$D$4:$D$15</formula1>
    </dataValidation>
    <dataValidation sqref="B6:B250" showErrorMessage="1" showInputMessage="1" allowBlank="1" errorTitle="Catégorie invalide" error="Sélectionnez une catégorie financière valide." promptTitle="Catégorie" prompt="Sélectionnez une catégorie active dans la liste." type="list">
      <formula1>'Paramètres'!$G$4:$G$12</formula1>
    </dataValidation>
    <dataValidation sqref="D6:D250" showErrorMessage="1" showInputMessage="1" allowBlank="1" errorTitle="Budget invalide" error="Saisissez un montant positif ou nul." type="decimal" operator="greaterThanOrEqual">
      <formula1>0</formula1>
    </dataValidation>
    <dataValidation sqref="E6:E250" showErrorMessage="1" showInputMessage="1" allowBlank="1" errorTitle="Montant réel invalide" error="Saisissez un montant positif ou nul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35" customWidth="1" min="2" max="2"/>
    <col width="4" customWidth="1" min="3" max="3"/>
    <col width="15" customWidth="1" min="4" max="4"/>
    <col width="22" customWidth="1" min="5" max="5"/>
    <col width="4" customWidth="1" min="6" max="6"/>
    <col width="31" customWidth="1" min="7" max="7"/>
    <col width="15" customWidth="1" min="8" max="8"/>
    <col width="18" customWidth="1" min="9" max="9"/>
    <col width="12" customWidth="1" min="10" max="10"/>
    <col width="4" customWidth="1" min="11" max="11"/>
    <col width="16" customWidth="1" min="12" max="12"/>
  </cols>
  <sheetData>
    <row r="1" ht="28" customHeight="1">
      <c r="A1" s="1" t="inlineStr">
        <is>
          <t>Paramètres du modèle financier</t>
        </is>
      </c>
    </row>
    <row r="3">
      <c r="A3" s="2" t="inlineStr">
        <is>
          <t>Nom de l’entreprise</t>
        </is>
      </c>
      <c r="B3" s="31" t="inlineStr">
        <is>
          <t>Atelier Nordik inc.</t>
        </is>
      </c>
      <c r="D3" s="8" t="inlineStr">
        <is>
          <t>Période</t>
        </is>
      </c>
      <c r="E3" s="8" t="inlineStr">
        <is>
          <t>Libellé du mois</t>
        </is>
      </c>
      <c r="G3" s="8" t="inlineStr">
        <is>
          <t>Catégorie</t>
        </is>
      </c>
      <c r="H3" s="8" t="inlineStr">
        <is>
          <t>Type</t>
        </is>
      </c>
      <c r="I3" s="8" t="inlineStr">
        <is>
          <t>Ordre d’affichage</t>
        </is>
      </c>
      <c r="J3" s="8" t="inlineStr">
        <is>
          <t>Actif</t>
        </is>
      </c>
      <c r="L3" s="8" t="inlineStr">
        <is>
          <t>Type</t>
        </is>
      </c>
    </row>
    <row r="4">
      <c r="A4" s="2" t="inlineStr">
        <is>
          <t>Exercice financier</t>
        </is>
      </c>
      <c r="B4" s="38" t="n">
        <v>2026</v>
      </c>
      <c r="D4" s="30" t="n">
        <v>46023</v>
      </c>
      <c r="E4" s="31" t="inlineStr">
        <is>
          <t>Janvier 2026</t>
        </is>
      </c>
      <c r="G4" s="31" t="inlineStr">
        <is>
          <t>Consultation et services</t>
        </is>
      </c>
      <c r="H4" s="31" t="inlineStr">
        <is>
          <t>Revenu</t>
        </is>
      </c>
      <c r="I4" s="39" t="n">
        <v>1</v>
      </c>
      <c r="J4" s="31" t="inlineStr">
        <is>
          <t>Oui</t>
        </is>
      </c>
      <c r="L4" s="31" t="inlineStr">
        <is>
          <t>Revenu</t>
        </is>
      </c>
    </row>
    <row r="5">
      <c r="A5" s="2" t="inlineStr">
        <is>
          <t>Devise</t>
        </is>
      </c>
      <c r="B5" s="31" t="inlineStr">
        <is>
          <t>CAD — Dollars canadiens</t>
        </is>
      </c>
      <c r="D5" s="30" t="n">
        <v>46054</v>
      </c>
      <c r="E5" s="31" t="inlineStr">
        <is>
          <t>Février 2026</t>
        </is>
      </c>
      <c r="G5" s="31" t="inlineStr">
        <is>
          <t>Ventes de produits</t>
        </is>
      </c>
      <c r="H5" s="31" t="inlineStr">
        <is>
          <t>Revenu</t>
        </is>
      </c>
      <c r="I5" s="39" t="n">
        <v>2</v>
      </c>
      <c r="J5" s="31" t="inlineStr">
        <is>
          <t>Oui</t>
        </is>
      </c>
      <c r="L5" s="31" t="inlineStr">
        <is>
          <t>Dépense</t>
        </is>
      </c>
    </row>
    <row r="6">
      <c r="A6" s="2" t="inlineStr">
        <is>
          <t>Méthode de saisie des montants</t>
        </is>
      </c>
      <c r="B6" s="31" t="inlineStr">
        <is>
          <t>Montants avant TPS et TVQ</t>
        </is>
      </c>
      <c r="D6" s="30" t="n">
        <v>46082</v>
      </c>
      <c r="E6" s="31" t="inlineStr">
        <is>
          <t>Mars 2026</t>
        </is>
      </c>
      <c r="G6" s="31" t="inlineStr">
        <is>
          <t>Autres revenus</t>
        </is>
      </c>
      <c r="H6" s="31" t="inlineStr">
        <is>
          <t>Revenu</t>
        </is>
      </c>
      <c r="I6" s="39" t="n">
        <v>3</v>
      </c>
      <c r="J6" s="31" t="inlineStr">
        <is>
          <t>Oui</t>
        </is>
      </c>
    </row>
    <row r="7">
      <c r="D7" s="30" t="n">
        <v>46113</v>
      </c>
      <c r="E7" s="31" t="inlineStr">
        <is>
          <t>Avril 2026</t>
        </is>
      </c>
      <c r="G7" s="31" t="inlineStr">
        <is>
          <t>Salaires et sous-traitance</t>
        </is>
      </c>
      <c r="H7" s="31" t="inlineStr">
        <is>
          <t>Dépense</t>
        </is>
      </c>
      <c r="I7" s="39" t="n">
        <v>4</v>
      </c>
      <c r="J7" s="31" t="inlineStr">
        <is>
          <t>Oui</t>
        </is>
      </c>
    </row>
    <row r="8" ht="34" customHeight="1">
      <c r="A8" s="29" t="inlineStr">
        <is>
          <t>Saisir les revenus et dépenses selon la méthode comptable retenue par l’entreprise. Les montants du présent modèle sont prévus avant TPS et TVQ.</t>
        </is>
      </c>
      <c r="D8" s="30" t="n">
        <v>46143</v>
      </c>
      <c r="E8" s="31" t="inlineStr">
        <is>
          <t>Mai 2026</t>
        </is>
      </c>
      <c r="G8" s="31" t="inlineStr">
        <is>
          <t>Loyer et occupation</t>
        </is>
      </c>
      <c r="H8" s="31" t="inlineStr">
        <is>
          <t>Dépense</t>
        </is>
      </c>
      <c r="I8" s="39" t="n">
        <v>5</v>
      </c>
      <c r="J8" s="31" t="inlineStr">
        <is>
          <t>Oui</t>
        </is>
      </c>
    </row>
    <row r="9">
      <c r="D9" s="30" t="n">
        <v>46174</v>
      </c>
      <c r="E9" s="31" t="inlineStr">
        <is>
          <t>Juin 2026</t>
        </is>
      </c>
      <c r="G9" s="31" t="inlineStr">
        <is>
          <t>Marketing et publicité</t>
        </is>
      </c>
      <c r="H9" s="31" t="inlineStr">
        <is>
          <t>Dépense</t>
        </is>
      </c>
      <c r="I9" s="39" t="n">
        <v>6</v>
      </c>
      <c r="J9" s="31" t="inlineStr">
        <is>
          <t>Oui</t>
        </is>
      </c>
    </row>
    <row r="10">
      <c r="D10" s="30" t="n">
        <v>46204</v>
      </c>
      <c r="E10" s="31" t="inlineStr">
        <is>
          <t>Juillet 2026</t>
        </is>
      </c>
      <c r="G10" s="31" t="inlineStr">
        <is>
          <t>Logiciels et abonnements</t>
        </is>
      </c>
      <c r="H10" s="31" t="inlineStr">
        <is>
          <t>Dépense</t>
        </is>
      </c>
      <c r="I10" s="39" t="n">
        <v>7</v>
      </c>
      <c r="J10" s="31" t="inlineStr">
        <is>
          <t>Oui</t>
        </is>
      </c>
    </row>
    <row r="11">
      <c r="D11" s="30" t="n">
        <v>46235</v>
      </c>
      <c r="E11" s="31" t="inlineStr">
        <is>
          <t>Août 2026</t>
        </is>
      </c>
      <c r="G11" s="31" t="inlineStr">
        <is>
          <t>Télécommunications</t>
        </is>
      </c>
      <c r="H11" s="31" t="inlineStr">
        <is>
          <t>Dépense</t>
        </is>
      </c>
      <c r="I11" s="39" t="n">
        <v>8</v>
      </c>
      <c r="J11" s="31" t="inlineStr">
        <is>
          <t>Oui</t>
        </is>
      </c>
    </row>
    <row r="12">
      <c r="D12" s="30" t="n">
        <v>46266</v>
      </c>
      <c r="E12" s="31" t="inlineStr">
        <is>
          <t>Septembre 2026</t>
        </is>
      </c>
      <c r="G12" s="31" t="inlineStr">
        <is>
          <t>Fournitures et bureau</t>
        </is>
      </c>
      <c r="H12" s="31" t="inlineStr">
        <is>
          <t>Dépense</t>
        </is>
      </c>
      <c r="I12" s="39" t="n">
        <v>9</v>
      </c>
      <c r="J12" s="31" t="inlineStr">
        <is>
          <t>Oui</t>
        </is>
      </c>
    </row>
    <row r="13">
      <c r="D13" s="30" t="n">
        <v>46296</v>
      </c>
      <c r="E13" s="31" t="inlineStr">
        <is>
          <t>Octobre 2026</t>
        </is>
      </c>
    </row>
    <row r="14">
      <c r="D14" s="30" t="n">
        <v>46327</v>
      </c>
      <c r="E14" s="31" t="inlineStr">
        <is>
          <t>Novembre 2026</t>
        </is>
      </c>
    </row>
    <row r="15">
      <c r="D15" s="30" t="n">
        <v>46357</v>
      </c>
      <c r="E15" s="31" t="inlineStr">
        <is>
          <t>Décembre 2026</t>
        </is>
      </c>
    </row>
  </sheetData>
  <mergeCells count="1">
    <mergeCell ref="A1:M1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2026-08-26T23:29:44Z</dcterms:created>
  <dcterms:modified xmlns:dcterms="http://purl.org/dc/terms/" xmlns:xsi="http://www.w3.org/2001/XMLSchema-instance" xsi:type="dcterms:W3CDTF">2026-08-26T23:29:44Z</dcterms:modified>
</cp:coreProperties>
</file>